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esktop\Sheharyar_Shahid\Templates\June-2026\Personal Finance\Monthly Budget Planner 2026\"/>
    </mc:Choice>
  </mc:AlternateContent>
  <xr:revisionPtr revIDLastSave="0" documentId="13_ncr:1_{6D4E5199-6342-49AB-ADFE-64DF5AFC138C}" xr6:coauthVersionLast="47" xr6:coauthVersionMax="47" xr10:uidLastSave="{00000000-0000-0000-0000-000000000000}"/>
  <bookViews>
    <workbookView xWindow="-110" yWindow="-110" windowWidth="19420" windowHeight="11620" xr2:uid="{00000000-000D-0000-FFFF-FFFF00000000}"/>
  </bookViews>
  <sheets>
    <sheet name="Cover" sheetId="1" r:id="rId1"/>
    <sheet name="Start Here" sheetId="2" r:id="rId2"/>
    <sheet name="Settings" sheetId="3" r:id="rId3"/>
    <sheet name="Monthly Budget" sheetId="4" r:id="rId4"/>
    <sheet name="Expense Tracker" sheetId="5" r:id="rId5"/>
    <sheet name="Dashboard" sheetId="6" r:id="rId6"/>
    <sheet name="Print Summary" sheetId="7" r:id="rId7"/>
    <sheet name="About" sheetId="8" r:id="rId8"/>
  </sheets>
  <definedNames>
    <definedName name="_xlnm.Print_Area" localSheetId="7">About!$A$1:$J$30</definedName>
    <definedName name="_xlnm.Print_Area" localSheetId="0">Cover!$A$1:$J$37</definedName>
    <definedName name="_xlnm.Print_Area" localSheetId="5">Dashboard!$A$1:$N$57</definedName>
    <definedName name="_xlnm.Print_Area" localSheetId="4">'Expense Tracker'!$A$1:$H$52</definedName>
    <definedName name="_xlnm.Print_Area" localSheetId="3">'Monthly Budget'!$A$1:$I$56</definedName>
    <definedName name="_xlnm.Print_Area" localSheetId="6">'Print Summary'!$A$1:$H$44</definedName>
    <definedName name="_xlnm.Print_Area" localSheetId="2">Settings!$A$1:$K$41</definedName>
    <definedName name="_xlnm.Print_Area" localSheetId="1">'Start Here'!$A$1:$L$34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7" l="1"/>
  <c r="F27" i="7"/>
  <c r="F26" i="7"/>
  <c r="F25" i="7"/>
  <c r="F24" i="7"/>
  <c r="F23" i="7"/>
  <c r="F22" i="7"/>
  <c r="F21" i="7"/>
  <c r="F20" i="7"/>
  <c r="F19" i="7"/>
  <c r="F18" i="7"/>
  <c r="F17" i="7"/>
  <c r="F16" i="7"/>
  <c r="F15" i="7"/>
  <c r="F14" i="7"/>
  <c r="F13" i="7"/>
  <c r="F12" i="7"/>
  <c r="G52" i="6"/>
  <c r="G51" i="6"/>
  <c r="G50" i="6"/>
  <c r="G49" i="6"/>
  <c r="G48" i="6"/>
  <c r="G47" i="6"/>
  <c r="G46" i="6"/>
  <c r="G45" i="6"/>
  <c r="G44" i="6"/>
  <c r="G43" i="6"/>
  <c r="G42" i="6"/>
  <c r="G41" i="6"/>
  <c r="G40" i="6"/>
  <c r="G39" i="6"/>
  <c r="G38" i="6"/>
  <c r="G37" i="6"/>
  <c r="G36" i="6"/>
  <c r="D43" i="4"/>
  <c r="B7" i="7" s="1"/>
  <c r="M21" i="6"/>
  <c r="M20" i="6"/>
  <c r="M19" i="6"/>
  <c r="M14" i="6"/>
  <c r="B52" i="6"/>
  <c r="E52" i="6" s="1"/>
  <c r="D28" i="7" s="1"/>
  <c r="D52" i="6"/>
  <c r="C28" i="7" s="1"/>
  <c r="B51" i="6"/>
  <c r="B27" i="7" s="1"/>
  <c r="B4" i="7"/>
  <c r="D51" i="6"/>
  <c r="C27" i="7" s="1"/>
  <c r="D50" i="6"/>
  <c r="C26" i="7" s="1"/>
  <c r="B50" i="6"/>
  <c r="B26" i="7" s="1"/>
  <c r="D49" i="6"/>
  <c r="C25" i="7" s="1"/>
  <c r="B49" i="6"/>
  <c r="B25" i="7" s="1"/>
  <c r="D48" i="6"/>
  <c r="C24" i="7" s="1"/>
  <c r="B48" i="6"/>
  <c r="B24" i="7" s="1"/>
  <c r="D47" i="6"/>
  <c r="C23" i="7" s="1"/>
  <c r="B47" i="6"/>
  <c r="B23" i="7" s="1"/>
  <c r="D46" i="6"/>
  <c r="C22" i="7" s="1"/>
  <c r="B46" i="6"/>
  <c r="B22" i="7" s="1"/>
  <c r="D45" i="6"/>
  <c r="C21" i="7" s="1"/>
  <c r="B45" i="6"/>
  <c r="E45" i="6" s="1"/>
  <c r="D44" i="6"/>
  <c r="C20" i="7" s="1"/>
  <c r="B44" i="6"/>
  <c r="E44" i="6" s="1"/>
  <c r="D43" i="6"/>
  <c r="C19" i="7" s="1"/>
  <c r="B43" i="6"/>
  <c r="E43" i="6" s="1"/>
  <c r="D42" i="6"/>
  <c r="C18" i="7" s="1"/>
  <c r="B42" i="6"/>
  <c r="E42" i="6" s="1"/>
  <c r="D41" i="6"/>
  <c r="B41" i="6"/>
  <c r="B17" i="7" s="1"/>
  <c r="D40" i="6"/>
  <c r="C16" i="7" s="1"/>
  <c r="B40" i="6"/>
  <c r="E40" i="6" s="1"/>
  <c r="D16" i="7" s="1"/>
  <c r="D39" i="6"/>
  <c r="C15" i="7" s="1"/>
  <c r="B39" i="6"/>
  <c r="B15" i="7" s="1"/>
  <c r="D38" i="6"/>
  <c r="B38" i="6"/>
  <c r="E38" i="6" s="1"/>
  <c r="D14" i="7" s="1"/>
  <c r="D37" i="6"/>
  <c r="C13" i="7" s="1"/>
  <c r="B37" i="6"/>
  <c r="B13" i="7" s="1"/>
  <c r="D36" i="6"/>
  <c r="C12" i="7" s="1"/>
  <c r="B36" i="6"/>
  <c r="M12" i="6"/>
  <c r="M15" i="6" s="1"/>
  <c r="M18" i="6" s="1"/>
  <c r="B4" i="6"/>
  <c r="C8" i="5"/>
  <c r="C6" i="5"/>
  <c r="C7" i="5"/>
  <c r="C5" i="5"/>
  <c r="D7" i="6" s="1"/>
  <c r="D44" i="4"/>
  <c r="C7" i="7" s="1"/>
  <c r="D8" i="4"/>
  <c r="D7" i="4"/>
  <c r="D6" i="4"/>
  <c r="M13" i="6" l="1"/>
  <c r="B28" i="7"/>
  <c r="F52" i="6"/>
  <c r="E28" i="7" s="1"/>
  <c r="E7" i="6"/>
  <c r="E50" i="6"/>
  <c r="D26" i="7" s="1"/>
  <c r="E46" i="6"/>
  <c r="D22" i="7" s="1"/>
  <c r="E41" i="6"/>
  <c r="F41" i="6" s="1"/>
  <c r="E17" i="7" s="1"/>
  <c r="B18" i="7"/>
  <c r="B20" i="7"/>
  <c r="E37" i="6"/>
  <c r="D13" i="7" s="1"/>
  <c r="E49" i="6"/>
  <c r="B16" i="7"/>
  <c r="B14" i="7"/>
  <c r="F38" i="6"/>
  <c r="E14" i="7" s="1"/>
  <c r="E47" i="6"/>
  <c r="E51" i="6"/>
  <c r="E48" i="6"/>
  <c r="D24" i="7" s="1"/>
  <c r="E39" i="6"/>
  <c r="D18" i="7"/>
  <c r="F42" i="6"/>
  <c r="E18" i="7" s="1"/>
  <c r="F43" i="6"/>
  <c r="E19" i="7" s="1"/>
  <c r="D19" i="7"/>
  <c r="D20" i="7"/>
  <c r="F44" i="6"/>
  <c r="E20" i="7" s="1"/>
  <c r="F45" i="6"/>
  <c r="E21" i="7" s="1"/>
  <c r="D21" i="7"/>
  <c r="B7" i="6"/>
  <c r="F7" i="6" s="1"/>
  <c r="F40" i="6"/>
  <c r="E16" i="7" s="1"/>
  <c r="C7" i="6"/>
  <c r="D7" i="7"/>
  <c r="E7" i="7" s="1"/>
  <c r="F7" i="7" s="1"/>
  <c r="B19" i="7"/>
  <c r="B21" i="7"/>
  <c r="D45" i="4"/>
  <c r="C17" i="7"/>
  <c r="E36" i="6"/>
  <c r="F36" i="6" s="1"/>
  <c r="E12" i="7" s="1"/>
  <c r="G14" i="7"/>
  <c r="B12" i="7"/>
  <c r="C14" i="7"/>
  <c r="M17" i="6" l="1"/>
  <c r="M16" i="6"/>
  <c r="M38" i="6"/>
  <c r="M39" i="6"/>
  <c r="J38" i="6"/>
  <c r="M37" i="6"/>
  <c r="J39" i="6"/>
  <c r="M40" i="6"/>
  <c r="G28" i="7"/>
  <c r="J36" i="6"/>
  <c r="J40" i="6"/>
  <c r="J37" i="6"/>
  <c r="M36" i="6"/>
  <c r="G19" i="7"/>
  <c r="G7" i="6"/>
  <c r="K7" i="6" s="1"/>
  <c r="G16" i="7"/>
  <c r="D17" i="7"/>
  <c r="F50" i="6"/>
  <c r="E26" i="7" s="1"/>
  <c r="F46" i="6"/>
  <c r="E22" i="7" s="1"/>
  <c r="F48" i="6"/>
  <c r="E24" i="7" s="1"/>
  <c r="F49" i="6"/>
  <c r="E25" i="7" s="1"/>
  <c r="D25" i="7"/>
  <c r="F37" i="6"/>
  <c r="E13" i="7" s="1"/>
  <c r="G25" i="7"/>
  <c r="D23" i="7"/>
  <c r="G27" i="7"/>
  <c r="D27" i="7"/>
  <c r="F51" i="6"/>
  <c r="E27" i="7" s="1"/>
  <c r="G23" i="7"/>
  <c r="F39" i="6"/>
  <c r="E15" i="7" s="1"/>
  <c r="D15" i="7"/>
  <c r="F47" i="6"/>
  <c r="E23" i="7" s="1"/>
  <c r="H7" i="6"/>
  <c r="D46" i="4"/>
  <c r="D47" i="4" s="1"/>
  <c r="I7" i="6"/>
  <c r="E55" i="6"/>
  <c r="J7" i="6"/>
  <c r="D12" i="7"/>
  <c r="G21" i="7"/>
  <c r="G18" i="7"/>
  <c r="G20" i="7"/>
  <c r="G15" i="7"/>
  <c r="G13" i="7" l="1"/>
  <c r="G22" i="7"/>
  <c r="G26" i="7"/>
  <c r="G17" i="7"/>
  <c r="G24" i="7"/>
  <c r="G12" i="7" l="1"/>
  <c r="I44" i="6"/>
  <c r="M7" i="6"/>
  <c r="M9" i="6" s="1"/>
  <c r="L7" i="6"/>
  <c r="G7" i="7" l="1"/>
  <c r="I50" i="6"/>
  <c r="L9" i="6"/>
</calcChain>
</file>

<file path=xl/sharedStrings.xml><?xml version="1.0" encoding="utf-8"?>
<sst xmlns="http://schemas.openxmlformats.org/spreadsheetml/2006/main" count="325" uniqueCount="182">
  <si>
    <t>Monthly Budget Planner</t>
  </si>
  <si>
    <t>Plan your income, track expenses, and manage your monthly budget with clarity.</t>
  </si>
  <si>
    <t>Start with the Start Here sheet.</t>
  </si>
  <si>
    <t>Do The Calculation • dothecalculation.com</t>
  </si>
  <si>
    <t>No advanced Excel knowledge is required. Follow the simple workflow below and update only the highlighted input cells.</t>
  </si>
  <si>
    <t>1. Go to Settings and customize currency and categories.</t>
  </si>
  <si>
    <t>2. Enter planned income and planned expenses in Monthly Budget.</t>
  </si>
  <si>
    <t>3. Record daily spending in Expense Tracker.</t>
  </si>
  <si>
    <t>4. Review Dashboard for insights.</t>
  </si>
  <si>
    <t>5. Print or save the Print Summary at month-end.</t>
  </si>
  <si>
    <t>Cream / light yellow cells</t>
  </si>
  <si>
    <t>User input</t>
  </si>
  <si>
    <t>Gray / blue cells</t>
  </si>
  <si>
    <t>Formula / protected logic</t>
  </si>
  <si>
    <t>Green</t>
  </si>
  <si>
    <t>Good / on track</t>
  </si>
  <si>
    <t>Amber</t>
  </si>
  <si>
    <t>Warning</t>
  </si>
  <si>
    <t>Red</t>
  </si>
  <si>
    <t>Over budget / attention required</t>
  </si>
  <si>
    <t>Customize the currency, month, categories, income sources, and payment methods here. Changes here update dropdowns across the workbook.</t>
  </si>
  <si>
    <t>Workbook Setup</t>
  </si>
  <si>
    <t>Currency</t>
  </si>
  <si>
    <t>$</t>
  </si>
  <si>
    <t>Month</t>
  </si>
  <si>
    <t>June</t>
  </si>
  <si>
    <t>Year</t>
  </si>
  <si>
    <t>Income Sources</t>
  </si>
  <si>
    <t>Expense Categories</t>
  </si>
  <si>
    <t>Payment Methods</t>
  </si>
  <si>
    <t>Account Names</t>
  </si>
  <si>
    <t>Status List</t>
  </si>
  <si>
    <t>Source</t>
  </si>
  <si>
    <t>Category</t>
  </si>
  <si>
    <t>Method</t>
  </si>
  <si>
    <t>Account</t>
  </si>
  <si>
    <t>Status</t>
  </si>
  <si>
    <t>Salary</t>
  </si>
  <si>
    <t>Housing</t>
  </si>
  <si>
    <t>Cash</t>
  </si>
  <si>
    <t>Checking Account</t>
  </si>
  <si>
    <t>On Track</t>
  </si>
  <si>
    <t>Freelance</t>
  </si>
  <si>
    <t>Utilities</t>
  </si>
  <si>
    <t>Debit Card</t>
  </si>
  <si>
    <t>Savings Account</t>
  </si>
  <si>
    <t>Near Limit</t>
  </si>
  <si>
    <t>Business Income</t>
  </si>
  <si>
    <t>Groceries</t>
  </si>
  <si>
    <t>Credit Card</t>
  </si>
  <si>
    <t>Over Budget</t>
  </si>
  <si>
    <t>Side Hustle</t>
  </si>
  <si>
    <t>Transportation</t>
  </si>
  <si>
    <t>Bank Transfer</t>
  </si>
  <si>
    <t>Cash Wallet</t>
  </si>
  <si>
    <t>Paid</t>
  </si>
  <si>
    <t>Investment Income</t>
  </si>
  <si>
    <t>Insurance</t>
  </si>
  <si>
    <t>Digital Wallet</t>
  </si>
  <si>
    <t>Other</t>
  </si>
  <si>
    <t>Pending</t>
  </si>
  <si>
    <t>Other Income</t>
  </si>
  <si>
    <t>Healthcare</t>
  </si>
  <si>
    <t>Debt Payments</t>
  </si>
  <si>
    <t>Savings</t>
  </si>
  <si>
    <t>Subscriptions</t>
  </si>
  <si>
    <t>Dining Out</t>
  </si>
  <si>
    <t>Entertainment</t>
  </si>
  <si>
    <t>Shopping</t>
  </si>
  <si>
    <t>Education</t>
  </si>
  <si>
    <t>Personal Care</t>
  </si>
  <si>
    <t>Travel</t>
  </si>
  <si>
    <t>Gifts &amp; Donations</t>
  </si>
  <si>
    <t>Miscellaneous</t>
  </si>
  <si>
    <t>Month Setup</t>
  </si>
  <si>
    <t>Selected Month</t>
  </si>
  <si>
    <t>Selected Year</t>
  </si>
  <si>
    <t>Planned Income</t>
  </si>
  <si>
    <t>Planned Expense Budget</t>
  </si>
  <si>
    <t>Income Source</t>
  </si>
  <si>
    <t>Planned Amount</t>
  </si>
  <si>
    <t>Notes</t>
  </si>
  <si>
    <t>Planned Budget</t>
  </si>
  <si>
    <t>Primary monthly salary</t>
  </si>
  <si>
    <t>Sample budget</t>
  </si>
  <si>
    <t>Client projects</t>
  </si>
  <si>
    <t>Dividends / interest</t>
  </si>
  <si>
    <t>Budget Summary</t>
  </si>
  <si>
    <t>Total Planned Income</t>
  </si>
  <si>
    <t>Tip: enter realistic planned amounts first, then use the Expense Tracker during the month. The Dashboard will compare your real spending against this plan.</t>
  </si>
  <si>
    <t>Total Planned Expenses</t>
  </si>
  <si>
    <t>Planned Savings</t>
  </si>
  <si>
    <t>Planned Savings Rate</t>
  </si>
  <si>
    <t>Budget Status</t>
  </si>
  <si>
    <t>Total Actual Expenses</t>
  </si>
  <si>
    <t>Number of Transactions</t>
  </si>
  <si>
    <t>Average Expense</t>
  </si>
  <si>
    <t>Highest Expense</t>
  </si>
  <si>
    <t>Transaction Log</t>
  </si>
  <si>
    <t>Date</t>
  </si>
  <si>
    <t>Description</t>
  </si>
  <si>
    <t>Payment Method</t>
  </si>
  <si>
    <t>Amount</t>
  </si>
  <si>
    <t>Rent payment</t>
  </si>
  <si>
    <t>Monthly rent</t>
  </si>
  <si>
    <t>Groceries - weekly shop</t>
  </si>
  <si>
    <t>Supermarket</t>
  </si>
  <si>
    <t>Electric bill</t>
  </si>
  <si>
    <t>Fuel</t>
  </si>
  <si>
    <t>Lunch with client</t>
  </si>
  <si>
    <t>Business meal</t>
  </si>
  <si>
    <t>Streaming subscription</t>
  </si>
  <si>
    <t>Pharmacy</t>
  </si>
  <si>
    <t>Coffee</t>
  </si>
  <si>
    <t>Car insurance</t>
  </si>
  <si>
    <t>Online course</t>
  </si>
  <si>
    <t>Credit card payment</t>
  </si>
  <si>
    <t>Haircut</t>
  </si>
  <si>
    <t>Movie tickets</t>
  </si>
  <si>
    <t>Public transport pass</t>
  </si>
  <si>
    <t>Internet bill</t>
  </si>
  <si>
    <t>Gift</t>
  </si>
  <si>
    <t>Clothing</t>
  </si>
  <si>
    <t>Dinner</t>
  </si>
  <si>
    <t>Savings transfer</t>
  </si>
  <si>
    <t>Emergency fund</t>
  </si>
  <si>
    <t>Gym app</t>
  </si>
  <si>
    <t>Ride share</t>
  </si>
  <si>
    <t>Doctor visit</t>
  </si>
  <si>
    <t>Weekend trip fuel</t>
  </si>
  <si>
    <t>Books</t>
  </si>
  <si>
    <t>Home supplies</t>
  </si>
  <si>
    <t>Restaurant</t>
  </si>
  <si>
    <t>Phone bill</t>
  </si>
  <si>
    <t>Extra debt payment</t>
  </si>
  <si>
    <t>Metric</t>
  </si>
  <si>
    <t>Actual Expenses</t>
  </si>
  <si>
    <t>Remaining Balance</t>
  </si>
  <si>
    <t>Savings Rate</t>
  </si>
  <si>
    <t>Budget Health Score</t>
  </si>
  <si>
    <t>Category Budget vs Actual</t>
  </si>
  <si>
    <t>Actual Spend</t>
  </si>
  <si>
    <t>Remaining / Over</t>
  </si>
  <si>
    <t>% Used</t>
  </si>
  <si>
    <t>Top 5 Spending Categories</t>
  </si>
  <si>
    <t>Rank</t>
  </si>
  <si>
    <t>Over Budget Alerts</t>
  </si>
  <si>
    <t>Quick Financial Insight</t>
  </si>
  <si>
    <t>Savings / Remaining Balance Visual Indicator</t>
  </si>
  <si>
    <t>Remaining Balance as % of Planned Income</t>
  </si>
  <si>
    <t>Planned Expenses</t>
  </si>
  <si>
    <t>Health Score</t>
  </si>
  <si>
    <t>Month-End Reflection</t>
  </si>
  <si>
    <t>What went well this month?</t>
  </si>
  <si>
    <t>Where did I overspend?</t>
  </si>
  <si>
    <t>What should I improve next month?</t>
  </si>
  <si>
    <t>Main savings goal for next month</t>
  </si>
  <si>
    <t>Start Here.</t>
  </si>
  <si>
    <t>How it works.</t>
  </si>
  <si>
    <t>SETTINGS</t>
  </si>
  <si>
    <t>BUDGET PLAN</t>
  </si>
  <si>
    <t>EXPENSE TRACKER</t>
  </si>
  <si>
    <t>DASHBOARD</t>
  </si>
  <si>
    <t>PRINT SUMMARY</t>
  </si>
  <si>
    <t>Cell Legend.</t>
  </si>
  <si>
    <t>Settings.</t>
  </si>
  <si>
    <t>Monthly Budget Planner.</t>
  </si>
  <si>
    <t>Expense Tracker.</t>
  </si>
  <si>
    <t>Budget Dashboard.</t>
  </si>
  <si>
    <t>Monthly Budget Summary.</t>
  </si>
  <si>
    <t>Answer here.</t>
  </si>
  <si>
    <r>
      <rPr>
        <b/>
        <sz val="14"/>
        <color rgb="FF18202A"/>
        <rFont val="Century Gothic"/>
        <family val="2"/>
      </rPr>
      <t>Disclaimer:</t>
    </r>
    <r>
      <rPr>
        <sz val="11"/>
        <color rgb="FF18202A"/>
        <rFont val="Century Gothic"/>
        <family val="2"/>
      </rPr>
      <t xml:space="preserve">
This spreadsheet template is provided for general planning and informational purposes only. It does not constitute financial, legal, tax, or professional advice. Users should review their own financial situation and consult a qualified professional where necessary.</t>
    </r>
  </si>
  <si>
    <r>
      <rPr>
        <b/>
        <sz val="14"/>
        <color rgb="FF18202A"/>
        <rFont val="Century Gothic"/>
        <family val="2"/>
      </rPr>
      <t>Copyright and usage:</t>
    </r>
    <r>
      <rPr>
        <sz val="11"/>
        <color rgb="FF18202A"/>
        <rFont val="Century Gothic"/>
        <family val="2"/>
      </rPr>
      <t xml:space="preserve">
Unauthorized resale or redistribution of the template file is not allowed. You may use this free website version for personal planning and internal household budgeting.</t>
    </r>
  </si>
  <si>
    <r>
      <rPr>
        <b/>
        <sz val="14"/>
        <color rgb="FF18202A"/>
        <rFont val="Century Gothic"/>
        <family val="2"/>
      </rPr>
      <t>Template name: Monthly Budget Planner</t>
    </r>
    <r>
      <rPr>
        <sz val="11"/>
        <color rgb="FF18202A"/>
        <rFont val="Century Gothic"/>
        <family val="2"/>
      </rPr>
      <t xml:space="preserve">
Internal product name: BudgetFlow Monthly Planner
Version: Free Website Version v1.0
Brand: Do The Calculation
Website: dothecalculation.com
Usage note: This workbook is designed for monthly budget planning, daily expense tracking, dashboard review, and month-end print summaries.</t>
    </r>
  </si>
  <si>
    <t>About This Template.</t>
  </si>
  <si>
    <t>Created by Do The Calculation • dothecalculation.com</t>
  </si>
  <si>
    <t>www.Dothecalculation.com</t>
  </si>
  <si>
    <r>
      <rPr>
        <b/>
        <sz val="18"/>
        <color rgb="FF18202A"/>
        <rFont val="Century Gothic"/>
        <family val="2"/>
      </rPr>
      <t xml:space="preserve">Do The Calculation   </t>
    </r>
    <r>
      <rPr>
        <b/>
        <sz val="13"/>
        <color rgb="FF18202A"/>
        <rFont val="Century Gothic"/>
        <family val="2"/>
      </rPr>
      <t xml:space="preserve">
</t>
    </r>
    <r>
      <rPr>
        <b/>
        <sz val="14"/>
        <color rgb="FF18202A"/>
        <rFont val="Century Gothic"/>
        <family val="2"/>
      </rPr>
      <t>BudgetFlow Monthly Planner
Free Website Version v1.0
✓ Monthly budget planning
✓ Income and expense tracking
✓ Budget vs actual comparison
✓ Visual dashboard
✓ Printable monthly summary</t>
    </r>
  </si>
  <si>
    <t>Budget Left / Over</t>
  </si>
  <si>
    <t>Budget Used %</t>
  </si>
  <si>
    <t>Actual Savings Rate</t>
  </si>
  <si>
    <t>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</si>
</sst>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dd"/>
    <numFmt numFmtId="167" formatCode="\$#,##0.00"/>
  </numFmts>
  <fonts count="42">
    <font>
      <sz val="11"/>
      <name val="Carlito"/>
    </font>
    <font>
      <sz val="10"/>
      <color rgb="FF18202A"/>
      <name val="Century Gothic"/>
      <family val="2"/>
    </font>
    <font>
      <sz val="11"/>
      <name val="Century Gothic"/>
      <family val="2"/>
    </font>
    <font>
      <sz val="12"/>
      <color rgb="FF6B7280"/>
      <name val="Century Gothic"/>
      <family val="2"/>
    </font>
    <font>
      <b/>
      <sz val="13"/>
      <color rgb="FF18202A"/>
      <name val="Century Gothic"/>
      <family val="2"/>
    </font>
    <font>
      <sz val="10"/>
      <color rgb="FF6B7280"/>
      <name val="Century Gothic"/>
      <family val="2"/>
    </font>
    <font>
      <sz val="11"/>
      <color rgb="FF6B7280"/>
      <name val="Century Gothic"/>
      <family val="2"/>
    </font>
    <font>
      <b/>
      <sz val="11"/>
      <color rgb="FF6B7280"/>
      <name val="Century Gothic"/>
      <family val="2"/>
    </font>
    <font>
      <b/>
      <sz val="28"/>
      <color rgb="FF18202A"/>
      <name val="Century Gothic"/>
      <family val="2"/>
    </font>
    <font>
      <b/>
      <sz val="26"/>
      <color rgb="FF18202A"/>
      <name val="Century Gothic"/>
      <family val="2"/>
    </font>
    <font>
      <b/>
      <sz val="11"/>
      <color rgb="FF18202A"/>
      <name val="Century Gothic"/>
      <family val="2"/>
    </font>
    <font>
      <sz val="11"/>
      <color rgb="FF18202A"/>
      <name val="Century Gothic"/>
      <family val="2"/>
    </font>
    <font>
      <b/>
      <sz val="12"/>
      <color rgb="FFFFFFFF"/>
      <name val="Century Gothic"/>
      <family val="2"/>
    </font>
    <font>
      <b/>
      <sz val="10"/>
      <color rgb="FFFFFFFF"/>
      <name val="Century Gothic"/>
      <family val="2"/>
    </font>
    <font>
      <b/>
      <sz val="10"/>
      <color rgb="FF18202A"/>
      <name val="Century Gothic"/>
      <family val="2"/>
    </font>
    <font>
      <b/>
      <sz val="11"/>
      <color rgb="FFFFFFFF"/>
      <name val="Century Gothic"/>
      <family val="2"/>
    </font>
    <font>
      <sz val="12"/>
      <color rgb="FF18202A"/>
      <name val="Century Gothic"/>
      <family val="2"/>
    </font>
    <font>
      <sz val="12"/>
      <name val="Century Gothic"/>
      <family val="2"/>
    </font>
    <font>
      <sz val="14"/>
      <color rgb="FF18202A"/>
      <name val="Century Gothic"/>
      <family val="2"/>
    </font>
    <font>
      <b/>
      <sz val="14"/>
      <color rgb="FFFFFFFF"/>
      <name val="Century Gothic"/>
      <family val="2"/>
    </font>
    <font>
      <sz val="14"/>
      <name val="Century Gothic"/>
      <family val="2"/>
    </font>
    <font>
      <b/>
      <sz val="12"/>
      <color rgb="FF18202A"/>
      <name val="Century Gothic"/>
      <family val="2"/>
    </font>
    <font>
      <u/>
      <sz val="11"/>
      <color theme="10"/>
      <name val="Carlito"/>
    </font>
    <font>
      <b/>
      <sz val="12"/>
      <color theme="0"/>
      <name val="Century Gothic"/>
      <family val="2"/>
    </font>
    <font>
      <b/>
      <sz val="12"/>
      <color theme="1" tint="0.249977111117893"/>
      <name val="Century Gothic"/>
      <family val="2"/>
    </font>
    <font>
      <b/>
      <sz val="14"/>
      <color theme="1" tint="0.249977111117893"/>
      <name val="Century Gothic"/>
      <family val="2"/>
    </font>
    <font>
      <b/>
      <sz val="24"/>
      <color rgb="FF18202A"/>
      <name val="Century Gothic"/>
      <family val="2"/>
    </font>
    <font>
      <b/>
      <sz val="23"/>
      <color rgb="FF18202A"/>
      <name val="Century Gothic"/>
      <family val="2"/>
    </font>
    <font>
      <b/>
      <sz val="10"/>
      <color rgb="FF087A5A"/>
      <name val="Century Gothic"/>
      <family val="2"/>
    </font>
    <font>
      <b/>
      <sz val="10"/>
      <color rgb="FF6B7280"/>
      <name val="Century Gothic"/>
      <family val="2"/>
    </font>
    <font>
      <b/>
      <sz val="14"/>
      <color rgb="FF18202A"/>
      <name val="Century Gothic"/>
      <family val="2"/>
    </font>
    <font>
      <sz val="10"/>
      <name val="Century Gothic"/>
      <family val="2"/>
    </font>
    <font>
      <b/>
      <sz val="11"/>
      <name val="Century Gothic"/>
      <family val="2"/>
    </font>
    <font>
      <b/>
      <sz val="16"/>
      <name val="Century Gothic"/>
      <family val="2"/>
    </font>
    <font>
      <b/>
      <sz val="16"/>
      <color rgb="FF18202A"/>
      <name val="Century Gothic"/>
      <family val="2"/>
    </font>
    <font>
      <b/>
      <sz val="22"/>
      <color rgb="FF18202A"/>
      <name val="Century Gothic"/>
      <family val="2"/>
    </font>
    <font>
      <b/>
      <sz val="9"/>
      <color theme="1" tint="0.249977111117893"/>
      <name val="Century Gothic"/>
      <family val="2"/>
    </font>
    <font>
      <b/>
      <i/>
      <sz val="10"/>
      <color rgb="FF6B7280"/>
      <name val="Century Gothic"/>
      <family val="2"/>
    </font>
    <font>
      <sz val="11"/>
      <name val="Carlito"/>
    </font>
    <font>
      <b/>
      <sz val="16"/>
      <color theme="1" tint="0.249977111117893"/>
      <name val="Century Gothic"/>
      <family val="2"/>
    </font>
    <font>
      <b/>
      <sz val="11"/>
      <color theme="1" tint="0.249977111117893"/>
      <name val="Century Gothic"/>
      <family val="2"/>
    </font>
    <font>
      <b/>
      <sz val="18"/>
      <color rgb="FF18202A"/>
      <name val="Century Gothic"/>
      <family val="2"/>
    </font>
  </fonts>
  <fills count="17">
    <fill>
      <patternFill patternType="none"/>
    </fill>
    <fill>
      <patternFill patternType="gray125"/>
    </fill>
    <fill>
      <patternFill patternType="solid">
        <fgColor rgb="FFF8FBFA"/>
      </patternFill>
    </fill>
    <fill>
      <patternFill patternType="solid">
        <fgColor rgb="FFFFFFFF"/>
      </patternFill>
    </fill>
    <fill>
      <patternFill patternType="solid">
        <fgColor rgb="FFDDFBF0"/>
      </patternFill>
    </fill>
    <fill>
      <patternFill patternType="solid">
        <fgColor rgb="FF087A5A"/>
      </patternFill>
    </fill>
    <fill>
      <patternFill patternType="solid">
        <fgColor rgb="FFFFF7D6"/>
      </patternFill>
    </fill>
    <fill>
      <patternFill patternType="solid">
        <fgColor rgb="FFEEF6FB"/>
      </patternFill>
    </fill>
    <fill>
      <patternFill patternType="solid">
        <fgColor rgb="FFFFF1D6"/>
      </patternFill>
    </fill>
    <fill>
      <patternFill patternType="solid">
        <fgColor rgb="FFFFE5E9"/>
      </patternFill>
    </fill>
    <fill>
      <patternFill patternType="solid">
        <fgColor rgb="FFCFE9F8"/>
      </patternFill>
    </fill>
    <fill>
      <patternFill patternType="solid">
        <fgColor rgb="FFF8FBFA"/>
        <bgColor indexed="64"/>
      </patternFill>
    </fill>
    <fill>
      <patternFill patternType="solid">
        <fgColor rgb="FFFCF2FB"/>
        <bgColor indexed="64"/>
      </patternFill>
    </fill>
    <fill>
      <patternFill patternType="solid">
        <fgColor rgb="FFF0FAEC"/>
        <bgColor indexed="64"/>
      </patternFill>
    </fill>
    <fill>
      <patternFill patternType="solid">
        <fgColor theme="1" tint="0.249977111117893"/>
        <bgColor indexed="64"/>
      </patternFill>
    </fill>
    <fill>
      <patternFill patternType="solid">
        <fgColor rgb="FF087A5A"/>
        <bgColor indexed="64"/>
      </patternFill>
    </fill>
    <fill>
      <patternFill patternType="solid">
        <fgColor rgb="FFE5F3FB"/>
        <bgColor indexed="64"/>
      </patternFill>
    </fill>
  </fills>
  <borders count="75">
    <border>
      <left/>
      <right/>
      <top/>
      <bottom/>
      <diagonal/>
    </border>
    <border>
      <left/>
      <right/>
      <top/>
      <bottom/>
      <diagonal/>
    </border>
    <border>
      <left style="thin">
        <color rgb="FFE6EEF2"/>
      </left>
      <right/>
      <top style="thin">
        <color rgb="FFE6EEF2"/>
      </top>
      <bottom/>
      <diagonal/>
    </border>
    <border>
      <left/>
      <right/>
      <top style="thin">
        <color rgb="FFE6EEF2"/>
      </top>
      <bottom/>
      <diagonal/>
    </border>
    <border>
      <left/>
      <right style="thin">
        <color rgb="FFE6EEF2"/>
      </right>
      <top style="thin">
        <color rgb="FFE6EEF2"/>
      </top>
      <bottom/>
      <diagonal/>
    </border>
    <border>
      <left style="thin">
        <color rgb="FFE6EEF2"/>
      </left>
      <right/>
      <top/>
      <bottom style="thin">
        <color rgb="FFE6EEF2"/>
      </bottom>
      <diagonal/>
    </border>
    <border>
      <left/>
      <right style="thin">
        <color rgb="FFE6EEF2"/>
      </right>
      <top/>
      <bottom style="thin">
        <color rgb="FFE6EEF2"/>
      </bottom>
      <diagonal/>
    </border>
    <border>
      <left style="thin">
        <color rgb="FF16D68F"/>
      </left>
      <right/>
      <top style="thin">
        <color rgb="FF16D68F"/>
      </top>
      <bottom/>
      <diagonal/>
    </border>
    <border>
      <left/>
      <right/>
      <top style="thin">
        <color rgb="FF16D68F"/>
      </top>
      <bottom/>
      <diagonal/>
    </border>
    <border>
      <left/>
      <right style="thin">
        <color rgb="FF16D68F"/>
      </right>
      <top style="thin">
        <color rgb="FF16D68F"/>
      </top>
      <bottom/>
      <diagonal/>
    </border>
    <border>
      <left style="thin">
        <color rgb="FF16D68F"/>
      </left>
      <right/>
      <top/>
      <bottom/>
      <diagonal/>
    </border>
    <border>
      <left/>
      <right style="thin">
        <color rgb="FF16D68F"/>
      </right>
      <top/>
      <bottom/>
      <diagonal/>
    </border>
    <border>
      <left style="thin">
        <color rgb="FF16D68F"/>
      </left>
      <right/>
      <top/>
      <bottom style="thin">
        <color rgb="FF16D68F"/>
      </bottom>
      <diagonal/>
    </border>
    <border>
      <left/>
      <right/>
      <top/>
      <bottom style="thin">
        <color rgb="FF16D68F"/>
      </bottom>
      <diagonal/>
    </border>
    <border>
      <left/>
      <right style="thin">
        <color rgb="FF16D68F"/>
      </right>
      <top/>
      <bottom style="thin">
        <color rgb="FF16D68F"/>
      </bottom>
      <diagonal/>
    </border>
    <border>
      <left style="thin">
        <color rgb="FF087A5A"/>
      </left>
      <right/>
      <top style="thin">
        <color rgb="FF087A5A"/>
      </top>
      <bottom style="thin">
        <color rgb="FF087A5A"/>
      </bottom>
      <diagonal/>
    </border>
    <border>
      <left/>
      <right/>
      <top style="thin">
        <color rgb="FF087A5A"/>
      </top>
      <bottom style="thin">
        <color rgb="FF087A5A"/>
      </bottom>
      <diagonal/>
    </border>
    <border>
      <left/>
      <right style="thin">
        <color rgb="FF087A5A"/>
      </right>
      <top style="thin">
        <color rgb="FF087A5A"/>
      </top>
      <bottom style="thin">
        <color rgb="FF087A5A"/>
      </bottom>
      <diagonal/>
    </border>
    <border>
      <left style="thin">
        <color rgb="FF087A5A"/>
      </left>
      <right/>
      <top style="thin">
        <color rgb="FF087A5A"/>
      </top>
      <bottom style="thin">
        <color rgb="FF087A5A"/>
      </bottom>
      <diagonal/>
    </border>
    <border>
      <left/>
      <right/>
      <top style="thin">
        <color rgb="FF087A5A"/>
      </top>
      <bottom style="thin">
        <color rgb="FF087A5A"/>
      </bottom>
      <diagonal/>
    </border>
    <border>
      <left/>
      <right style="thin">
        <color rgb="FF087A5A"/>
      </right>
      <top style="thin">
        <color rgb="FF087A5A"/>
      </top>
      <bottom style="thin">
        <color rgb="FF087A5A"/>
      </bottom>
      <diagonal/>
    </border>
    <border>
      <left style="thin">
        <color rgb="FFE6EEF2"/>
      </left>
      <right style="thin">
        <color rgb="FFE6EEF2"/>
      </right>
      <top style="thin">
        <color rgb="FFE6EEF2"/>
      </top>
      <bottom style="thin">
        <color rgb="FFE6EEF2"/>
      </bottom>
      <diagonal/>
    </border>
    <border>
      <left style="thin">
        <color rgb="FFE6EEF2"/>
      </left>
      <right style="thin">
        <color rgb="FFE6EEF2"/>
      </right>
      <top style="thin">
        <color rgb="FF087A5A"/>
      </top>
      <bottom style="thin">
        <color rgb="FF087A5A"/>
      </bottom>
      <diagonal/>
    </border>
    <border>
      <left style="thin">
        <color rgb="FFE6EEF2"/>
      </left>
      <right style="thin">
        <color rgb="FF087A5A"/>
      </right>
      <top style="thin">
        <color rgb="FF087A5A"/>
      </top>
      <bottom style="thin">
        <color rgb="FF087A5A"/>
      </bottom>
      <diagonal/>
    </border>
    <border>
      <left style="thin">
        <color rgb="FFE6EEF2"/>
      </left>
      <right/>
      <top style="thin">
        <color rgb="FFE6EEF2"/>
      </top>
      <bottom style="thin">
        <color rgb="FFE6EEF2"/>
      </bottom>
      <diagonal/>
    </border>
    <border>
      <left/>
      <right style="thin">
        <color rgb="FFE6EEF2"/>
      </right>
      <top style="thin">
        <color rgb="FFE6EEF2"/>
      </top>
      <bottom style="thin">
        <color rgb="FFE6EEF2"/>
      </bottom>
      <diagonal/>
    </border>
    <border>
      <left style="thin">
        <color rgb="FFD9E5EB"/>
      </left>
      <right style="thin">
        <color rgb="FFD9E5EB"/>
      </right>
      <top style="thin">
        <color rgb="FFD9E5EB"/>
      </top>
      <bottom style="thin">
        <color rgb="FFD9E5EB"/>
      </bottom>
      <diagonal/>
    </border>
    <border>
      <left style="thin">
        <color rgb="FFD9E5EB"/>
      </left>
      <right/>
      <top style="thin">
        <color rgb="FFD9E5EB"/>
      </top>
      <bottom/>
      <diagonal/>
    </border>
    <border>
      <left/>
      <right/>
      <top style="thin">
        <color rgb="FFD9E5EB"/>
      </top>
      <bottom/>
      <diagonal/>
    </border>
    <border>
      <left/>
      <right style="thin">
        <color rgb="FFD9E5EB"/>
      </right>
      <top style="thin">
        <color rgb="FFD9E5EB"/>
      </top>
      <bottom/>
      <diagonal/>
    </border>
    <border>
      <left style="thin">
        <color rgb="FFD9E5EB"/>
      </left>
      <right/>
      <top/>
      <bottom/>
      <diagonal/>
    </border>
    <border>
      <left/>
      <right style="thin">
        <color rgb="FFD9E5EB"/>
      </right>
      <top/>
      <bottom/>
      <diagonal/>
    </border>
    <border>
      <left style="thin">
        <color rgb="FFD9E5EB"/>
      </left>
      <right/>
      <top/>
      <bottom style="thin">
        <color rgb="FFD9E5EB"/>
      </bottom>
      <diagonal/>
    </border>
    <border>
      <left/>
      <right/>
      <top/>
      <bottom style="thin">
        <color rgb="FFD9E5EB"/>
      </bottom>
      <diagonal/>
    </border>
    <border>
      <left/>
      <right style="thin">
        <color rgb="FFD9E5EB"/>
      </right>
      <top/>
      <bottom style="thin">
        <color rgb="FFD9E5EB"/>
      </bottom>
      <diagonal/>
    </border>
    <border>
      <left style="thin">
        <color rgb="FFD9E5EB"/>
      </left>
      <right/>
      <top style="thin">
        <color rgb="FFD9E5EB"/>
      </top>
      <bottom style="thin">
        <color rgb="FFD9E5EB"/>
      </bottom>
      <diagonal/>
    </border>
    <border>
      <left/>
      <right/>
      <top style="thin">
        <color rgb="FFD9E5EB"/>
      </top>
      <bottom style="thin">
        <color rgb="FFD9E5EB"/>
      </bottom>
      <diagonal/>
    </border>
    <border>
      <left/>
      <right style="thin">
        <color rgb="FFD9E5EB"/>
      </right>
      <top style="thin">
        <color rgb="FFD9E5EB"/>
      </top>
      <bottom style="thin">
        <color rgb="FFD9E5EB"/>
      </bottom>
      <diagonal/>
    </border>
    <border>
      <left style="thin">
        <color rgb="FFD9E5EB"/>
      </left>
      <right style="thin">
        <color rgb="FFD9E5EB"/>
      </right>
      <top style="thin">
        <color rgb="FFD9E5EB"/>
      </top>
      <bottom/>
      <diagonal/>
    </border>
    <border>
      <left style="thin">
        <color rgb="FFD9E5EB"/>
      </left>
      <right style="thin">
        <color rgb="FFD9E5EB"/>
      </right>
      <top/>
      <bottom style="thin">
        <color rgb="FFD9E5EB"/>
      </bottom>
      <diagonal/>
    </border>
    <border>
      <left style="thick">
        <color theme="8" tint="-0.24994659260841701"/>
      </left>
      <right/>
      <top style="thin">
        <color theme="8" tint="0.79998168889431442"/>
      </top>
      <bottom style="thin">
        <color theme="8" tint="0.79998168889431442"/>
      </bottom>
      <diagonal/>
    </border>
    <border>
      <left/>
      <right/>
      <top style="thin">
        <color theme="8" tint="0.79998168889431442"/>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rgb="FF087A5A"/>
      </left>
      <right style="thin">
        <color rgb="FF087A5A"/>
      </right>
      <top style="thin">
        <color rgb="FF087A5A"/>
      </top>
      <bottom style="thin">
        <color rgb="FF087A5A"/>
      </bottom>
      <diagonal/>
    </border>
    <border>
      <left style="thin">
        <color theme="1" tint="0.24994659260841701"/>
      </left>
      <right style="thin">
        <color theme="1" tint="0.24994659260841701"/>
      </right>
      <top/>
      <bottom style="thin">
        <color theme="1" tint="0.24994659260841701"/>
      </bottom>
      <diagonal/>
    </border>
    <border>
      <left/>
      <right/>
      <top style="thin">
        <color rgb="FF087A5A"/>
      </top>
      <bottom/>
      <diagonal/>
    </border>
    <border>
      <left style="thin">
        <color rgb="FFE6EEF2"/>
      </left>
      <right style="thin">
        <color rgb="FFE6EEF2"/>
      </right>
      <top/>
      <bottom style="thin">
        <color rgb="FFE6EEF2"/>
      </bottom>
      <diagonal/>
    </border>
    <border>
      <left style="thin">
        <color theme="1" tint="0.24994659260841701"/>
      </left>
      <right/>
      <top style="thin">
        <color rgb="FF087A5A"/>
      </top>
      <bottom style="thin">
        <color theme="1" tint="0.24994659260841701"/>
      </bottom>
      <diagonal/>
    </border>
    <border>
      <left/>
      <right/>
      <top style="thin">
        <color rgb="FF087A5A"/>
      </top>
      <bottom style="thin">
        <color theme="1" tint="0.24994659260841701"/>
      </bottom>
      <diagonal/>
    </border>
    <border>
      <left/>
      <right style="thin">
        <color theme="1" tint="0.24994659260841701"/>
      </right>
      <top style="thin">
        <color rgb="FF087A5A"/>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rgb="FFD9E5EB"/>
      </left>
      <right style="thin">
        <color rgb="FFD9E5EB"/>
      </right>
      <top style="thin">
        <color theme="1" tint="0.24994659260841701"/>
      </top>
      <bottom style="thin">
        <color rgb="FFD9E5EB"/>
      </bottom>
      <diagonal/>
    </border>
    <border>
      <left style="thin">
        <color rgb="FFD9E5EB"/>
      </left>
      <right style="thin">
        <color rgb="FFD9E5EB"/>
      </right>
      <top/>
      <bottom/>
      <diagonal/>
    </border>
    <border>
      <left style="thin">
        <color rgb="FFE5F6DE"/>
      </left>
      <right/>
      <top style="thin">
        <color rgb="FFE5F6DE"/>
      </top>
      <bottom/>
      <diagonal/>
    </border>
    <border>
      <left/>
      <right/>
      <top style="thin">
        <color rgb="FFE5F6DE"/>
      </top>
      <bottom/>
      <diagonal/>
    </border>
    <border>
      <left/>
      <right style="thin">
        <color rgb="FFE5F6DE"/>
      </right>
      <top style="thin">
        <color rgb="FFE5F6DE"/>
      </top>
      <bottom/>
      <diagonal/>
    </border>
    <border>
      <left style="thin">
        <color rgb="FFE5F6DE"/>
      </left>
      <right/>
      <top/>
      <bottom/>
      <diagonal/>
    </border>
    <border>
      <left/>
      <right style="thin">
        <color rgb="FFE5F6DE"/>
      </right>
      <top/>
      <bottom/>
      <diagonal/>
    </border>
    <border>
      <left style="thin">
        <color rgb="FFE5F6DE"/>
      </left>
      <right/>
      <top/>
      <bottom style="thin">
        <color rgb="FFE5F6DE"/>
      </bottom>
      <diagonal/>
    </border>
    <border>
      <left/>
      <right/>
      <top/>
      <bottom style="thin">
        <color rgb="FFE5F6DE"/>
      </bottom>
      <diagonal/>
    </border>
    <border>
      <left/>
      <right style="thin">
        <color rgb="FFE5F6DE"/>
      </right>
      <top/>
      <bottom style="thin">
        <color rgb="FFE5F6DE"/>
      </bottom>
      <diagonal/>
    </border>
    <border>
      <left style="thin">
        <color rgb="FFD0EAF8"/>
      </left>
      <right/>
      <top style="thin">
        <color rgb="FFD0EAF8"/>
      </top>
      <bottom/>
      <diagonal/>
    </border>
    <border>
      <left/>
      <right/>
      <top style="thin">
        <color rgb="FFD0EAF8"/>
      </top>
      <bottom/>
      <diagonal/>
    </border>
    <border>
      <left/>
      <right style="thin">
        <color rgb="FFD0EAF8"/>
      </right>
      <top style="thin">
        <color rgb="FFD0EAF8"/>
      </top>
      <bottom/>
      <diagonal/>
    </border>
    <border>
      <left style="thin">
        <color rgb="FFD0EAF8"/>
      </left>
      <right/>
      <top/>
      <bottom/>
      <diagonal/>
    </border>
    <border>
      <left/>
      <right style="thin">
        <color rgb="FFD0EAF8"/>
      </right>
      <top/>
      <bottom/>
      <diagonal/>
    </border>
    <border>
      <left style="thin">
        <color rgb="FFD0EAF8"/>
      </left>
      <right/>
      <top/>
      <bottom style="thin">
        <color rgb="FFD0EAF8"/>
      </bottom>
      <diagonal/>
    </border>
    <border>
      <left/>
      <right/>
      <top/>
      <bottom style="thin">
        <color rgb="FFD0EAF8"/>
      </bottom>
      <diagonal/>
    </border>
    <border>
      <left/>
      <right style="thin">
        <color rgb="FFD0EAF8"/>
      </right>
      <top/>
      <bottom style="thin">
        <color rgb="FFD0EAF8"/>
      </bottom>
      <diagonal/>
    </border>
    <border>
      <left/>
      <right/>
      <top/>
      <bottom style="thin">
        <color rgb="FFE6EEF2"/>
      </bottom>
      <diagonal/>
    </border>
  </borders>
  <cellStyleXfs count="3">
    <xf numFmtId="0" fontId="0" fillId="0" borderId="0"/>
    <xf numFmtId="0" fontId="22" fillId="0" borderId="0" applyNumberFormat="0" applyFill="0" applyBorder="0" applyAlignment="0" applyProtection="0"/>
    <xf numFmtId="9" fontId="38" fillId="0" borderId="0" applyFont="0" applyFill="0" applyBorder="0" applyAlignment="0" applyProtection="0"/>
  </cellStyleXfs>
  <cellXfs count="256">
    <xf numFmtId="0" fontId="0" fillId="0" borderId="0" xfId="0"/>
    <xf numFmtId="0" fontId="0" fillId="11" borderId="0" xfId="0" applyFill="1"/>
    <xf numFmtId="0" fontId="1" fillId="2" borderId="0" xfId="0" applyFont="1" applyFill="1" applyAlignment="1">
      <alignment vertical="center"/>
    </xf>
    <xf numFmtId="0" fontId="2" fillId="11" borderId="0" xfId="0" applyFont="1" applyFill="1"/>
    <xf numFmtId="0" fontId="1" fillId="11" borderId="0" xfId="0" applyFont="1" applyFill="1" applyAlignment="1">
      <alignment vertical="center"/>
    </xf>
    <xf numFmtId="0" fontId="1" fillId="2" borderId="0" xfId="0" applyFont="1" applyFill="1" applyAlignment="1">
      <alignment horizontal="left" vertical="center" indent="1"/>
    </xf>
    <xf numFmtId="0" fontId="11" fillId="2" borderId="0" xfId="0" applyFont="1" applyFill="1" applyAlignment="1">
      <alignment horizontal="left" vertical="center" indent="1"/>
    </xf>
    <xf numFmtId="0" fontId="16" fillId="2" borderId="0" xfId="0" applyFont="1" applyFill="1" applyAlignment="1">
      <alignment horizontal="left" vertical="center" indent="1"/>
    </xf>
    <xf numFmtId="0" fontId="18" fillId="2" borderId="0" xfId="0" applyFont="1" applyFill="1" applyAlignment="1">
      <alignment horizontal="left" vertical="center" indent="1"/>
    </xf>
    <xf numFmtId="0" fontId="20" fillId="11" borderId="0" xfId="0" applyFont="1" applyFill="1" applyAlignment="1">
      <alignment horizontal="left" indent="1"/>
    </xf>
    <xf numFmtId="0" fontId="17" fillId="11" borderId="0" xfId="0" applyFont="1" applyFill="1"/>
    <xf numFmtId="0" fontId="17" fillId="11" borderId="1" xfId="0" applyFont="1" applyFill="1" applyBorder="1"/>
    <xf numFmtId="0" fontId="16" fillId="2" borderId="1" xfId="0" applyFont="1" applyFill="1" applyBorder="1" applyAlignment="1">
      <alignment vertical="center"/>
    </xf>
    <xf numFmtId="0" fontId="2" fillId="11" borderId="0" xfId="0" applyFont="1" applyFill="1" applyAlignment="1">
      <alignment vertical="center"/>
    </xf>
    <xf numFmtId="0" fontId="2" fillId="11" borderId="0" xfId="0" applyFont="1" applyFill="1" applyAlignment="1">
      <alignment horizontal="left" vertical="center" indent="1"/>
    </xf>
    <xf numFmtId="0" fontId="14" fillId="3" borderId="21" xfId="0" applyFont="1" applyFill="1" applyBorder="1" applyAlignment="1">
      <alignment horizontal="left" vertical="center" indent="1"/>
    </xf>
    <xf numFmtId="0" fontId="1" fillId="6" borderId="21" xfId="0" applyFont="1" applyFill="1" applyBorder="1" applyAlignment="1">
      <alignment horizontal="left" vertical="center" wrapText="1" indent="1"/>
    </xf>
    <xf numFmtId="1" fontId="1" fillId="6" borderId="21" xfId="0" applyNumberFormat="1" applyFont="1" applyFill="1" applyBorder="1" applyAlignment="1">
      <alignment horizontal="left" vertical="center" wrapText="1" indent="1"/>
    </xf>
    <xf numFmtId="0" fontId="1" fillId="6" borderId="26" xfId="0" applyFont="1" applyFill="1" applyBorder="1" applyAlignment="1">
      <alignment horizontal="left" vertical="center" wrapText="1" indent="1"/>
    </xf>
    <xf numFmtId="0" fontId="1" fillId="6" borderId="39" xfId="0" applyFont="1" applyFill="1" applyBorder="1" applyAlignment="1">
      <alignment horizontal="left" vertical="center" wrapText="1" indent="1"/>
    </xf>
    <xf numFmtId="0" fontId="1" fillId="11" borderId="0" xfId="0" applyFont="1" applyFill="1" applyAlignment="1">
      <alignment horizontal="left" vertical="center" indent="1"/>
    </xf>
    <xf numFmtId="0" fontId="13" fillId="14" borderId="44" xfId="0" applyFont="1" applyFill="1" applyBorder="1" applyAlignment="1">
      <alignment horizontal="left" vertical="center" wrapText="1" indent="1"/>
    </xf>
    <xf numFmtId="0" fontId="23" fillId="15" borderId="43" xfId="0" applyFont="1" applyFill="1" applyBorder="1" applyAlignment="1">
      <alignment horizontal="left" vertical="center" indent="1"/>
    </xf>
    <xf numFmtId="0" fontId="1" fillId="2" borderId="0" xfId="0" applyFont="1" applyFill="1" applyAlignment="1">
      <alignment horizontal="center" vertical="center"/>
    </xf>
    <xf numFmtId="0" fontId="2" fillId="11" borderId="0" xfId="0" applyFont="1" applyFill="1" applyAlignment="1">
      <alignment horizontal="center" vertical="center"/>
    </xf>
    <xf numFmtId="164" fontId="1" fillId="6" borderId="21" xfId="0" applyNumberFormat="1" applyFont="1" applyFill="1" applyBorder="1" applyAlignment="1">
      <alignment horizontal="left" vertical="center" wrapText="1" indent="1"/>
    </xf>
    <xf numFmtId="164" fontId="14" fillId="7" borderId="26" xfId="0" applyNumberFormat="1" applyFont="1" applyFill="1" applyBorder="1" applyAlignment="1">
      <alignment horizontal="left" vertical="center" wrapText="1" indent="1"/>
    </xf>
    <xf numFmtId="165" fontId="14" fillId="7" borderId="26" xfId="0" applyNumberFormat="1" applyFont="1" applyFill="1" applyBorder="1" applyAlignment="1">
      <alignment horizontal="left" vertical="center" wrapText="1" indent="1"/>
    </xf>
    <xf numFmtId="0" fontId="14" fillId="7" borderId="26" xfId="0" applyFont="1" applyFill="1" applyBorder="1" applyAlignment="1">
      <alignment horizontal="left" vertical="center" wrapText="1" indent="1"/>
    </xf>
    <xf numFmtId="0" fontId="17" fillId="11" borderId="0" xfId="0" applyFont="1" applyFill="1" applyAlignment="1">
      <alignment horizontal="left" vertical="center" indent="1"/>
    </xf>
    <xf numFmtId="0" fontId="20" fillId="11" borderId="0" xfId="0" applyFont="1" applyFill="1" applyAlignment="1">
      <alignment horizontal="left" vertical="center" indent="1"/>
    </xf>
    <xf numFmtId="0" fontId="14" fillId="7" borderId="39" xfId="0" applyFont="1" applyFill="1" applyBorder="1" applyAlignment="1">
      <alignment horizontal="left" vertical="center" wrapText="1" indent="1"/>
    </xf>
    <xf numFmtId="0" fontId="1" fillId="6" borderId="46" xfId="0" applyFont="1" applyFill="1" applyBorder="1" applyAlignment="1">
      <alignment horizontal="left" vertical="center" wrapText="1" indent="1"/>
    </xf>
    <xf numFmtId="164" fontId="1" fillId="6" borderId="46" xfId="0" applyNumberFormat="1" applyFont="1" applyFill="1" applyBorder="1" applyAlignment="1">
      <alignment horizontal="left" vertical="center" wrapText="1" indent="1"/>
    </xf>
    <xf numFmtId="0" fontId="13" fillId="14" borderId="47" xfId="0" applyFont="1" applyFill="1" applyBorder="1" applyAlignment="1">
      <alignment horizontal="left" vertical="center" wrapText="1" indent="1"/>
    </xf>
    <xf numFmtId="0" fontId="13" fillId="14" borderId="48" xfId="0" applyFont="1" applyFill="1" applyBorder="1" applyAlignment="1">
      <alignment horizontal="left" vertical="center" wrapText="1" indent="1"/>
    </xf>
    <xf numFmtId="0" fontId="13" fillId="14" borderId="49" xfId="0" applyFont="1" applyFill="1" applyBorder="1" applyAlignment="1">
      <alignment horizontal="left" vertical="center" wrapText="1" indent="1"/>
    </xf>
    <xf numFmtId="164" fontId="0" fillId="7" borderId="26" xfId="0" applyNumberFormat="1" applyFill="1" applyBorder="1" applyAlignment="1">
      <alignment horizontal="left" vertical="center" wrapText="1" indent="1"/>
    </xf>
    <xf numFmtId="0" fontId="1" fillId="11" borderId="1" xfId="0" applyFont="1" applyFill="1" applyBorder="1" applyAlignment="1">
      <alignment horizontal="left" vertical="center" indent="1"/>
    </xf>
    <xf numFmtId="0" fontId="2" fillId="11" borderId="1" xfId="0" applyFont="1" applyFill="1" applyBorder="1" applyAlignment="1">
      <alignment horizontal="left" vertical="center" indent="1"/>
    </xf>
    <xf numFmtId="0" fontId="29" fillId="3" borderId="26" xfId="0" applyFont="1" applyFill="1" applyBorder="1" applyAlignment="1">
      <alignment horizontal="left" vertical="center" indent="1"/>
    </xf>
    <xf numFmtId="0" fontId="13" fillId="14" borderId="50" xfId="0" applyFont="1" applyFill="1" applyBorder="1" applyAlignment="1">
      <alignment horizontal="center" vertical="center" wrapText="1"/>
    </xf>
    <xf numFmtId="0" fontId="13" fillId="14" borderId="51" xfId="0" applyFont="1" applyFill="1" applyBorder="1" applyAlignment="1">
      <alignment horizontal="center" vertical="center" wrapText="1"/>
    </xf>
    <xf numFmtId="0" fontId="13" fillId="14" borderId="52" xfId="0" applyFont="1" applyFill="1" applyBorder="1" applyAlignment="1">
      <alignment horizontal="center" vertical="center" wrapText="1"/>
    </xf>
    <xf numFmtId="0" fontId="13" fillId="14" borderId="53" xfId="0" applyFont="1" applyFill="1" applyBorder="1" applyAlignment="1">
      <alignment horizontal="center" vertical="center" wrapText="1"/>
    </xf>
    <xf numFmtId="0" fontId="13" fillId="14" borderId="54" xfId="0" applyFont="1" applyFill="1" applyBorder="1" applyAlignment="1">
      <alignment horizontal="center" vertical="center" wrapText="1"/>
    </xf>
    <xf numFmtId="0" fontId="13" fillId="14" borderId="55" xfId="0" applyFont="1" applyFill="1" applyBorder="1" applyAlignment="1">
      <alignment horizontal="center" vertical="center" wrapText="1"/>
    </xf>
    <xf numFmtId="166" fontId="1" fillId="6" borderId="56" xfId="0" applyNumberFormat="1" applyFont="1" applyFill="1" applyBorder="1" applyAlignment="1">
      <alignment horizontal="left" vertical="center" wrapText="1" indent="1"/>
    </xf>
    <xf numFmtId="0" fontId="1" fillId="6" borderId="56" xfId="0" applyFont="1" applyFill="1" applyBorder="1" applyAlignment="1">
      <alignment horizontal="left" vertical="center" wrapText="1" indent="1"/>
    </xf>
    <xf numFmtId="164" fontId="1" fillId="6" borderId="56" xfId="0" applyNumberFormat="1" applyFont="1" applyFill="1" applyBorder="1" applyAlignment="1">
      <alignment horizontal="left" vertical="center" wrapText="1" indent="1"/>
    </xf>
    <xf numFmtId="166" fontId="1" fillId="6" borderId="26" xfId="0" applyNumberFormat="1" applyFont="1" applyFill="1" applyBorder="1" applyAlignment="1">
      <alignment horizontal="left" vertical="center" wrapText="1" indent="1"/>
    </xf>
    <xf numFmtId="164" fontId="1" fillId="6" borderId="26" xfId="0" applyNumberFormat="1" applyFont="1" applyFill="1" applyBorder="1" applyAlignment="1">
      <alignment horizontal="left" vertical="center" wrapText="1" indent="1"/>
    </xf>
    <xf numFmtId="0" fontId="34" fillId="2" borderId="0" xfId="0" applyFont="1" applyFill="1" applyAlignment="1">
      <alignment vertical="center"/>
    </xf>
    <xf numFmtId="164" fontId="5" fillId="0" borderId="26" xfId="0" applyNumberFormat="1" applyFont="1" applyBorder="1" applyAlignment="1">
      <alignment horizontal="left" vertical="center" indent="1"/>
    </xf>
    <xf numFmtId="167" fontId="2" fillId="3" borderId="26" xfId="0" applyNumberFormat="1" applyFont="1" applyFill="1" applyBorder="1" applyAlignment="1">
      <alignment horizontal="left" vertical="center" indent="1"/>
    </xf>
    <xf numFmtId="0" fontId="31" fillId="11" borderId="0" xfId="0" applyFont="1" applyFill="1" applyAlignment="1">
      <alignment vertical="center"/>
    </xf>
    <xf numFmtId="0" fontId="7" fillId="0" borderId="26" xfId="0" applyFont="1" applyBorder="1" applyAlignment="1">
      <alignment horizontal="left" vertical="center" indent="1"/>
    </xf>
    <xf numFmtId="0" fontId="1" fillId="3" borderId="26" xfId="0" applyFont="1" applyFill="1" applyBorder="1" applyAlignment="1">
      <alignment horizontal="left" vertical="center" indent="1"/>
    </xf>
    <xf numFmtId="0" fontId="1" fillId="3" borderId="56" xfId="0" applyFont="1" applyFill="1" applyBorder="1" applyAlignment="1">
      <alignment horizontal="left" vertical="center" wrapText="1" indent="1"/>
    </xf>
    <xf numFmtId="164" fontId="1" fillId="3" borderId="56" xfId="0" applyNumberFormat="1" applyFont="1" applyFill="1" applyBorder="1" applyAlignment="1">
      <alignment horizontal="left" vertical="center" wrapText="1" indent="1"/>
    </xf>
    <xf numFmtId="9" fontId="1" fillId="3" borderId="56" xfId="0" applyNumberFormat="1" applyFont="1" applyFill="1" applyBorder="1" applyAlignment="1">
      <alignment horizontal="left" vertical="center" wrapText="1" indent="1"/>
    </xf>
    <xf numFmtId="0" fontId="1" fillId="3" borderId="26" xfId="0" applyFont="1" applyFill="1" applyBorder="1" applyAlignment="1">
      <alignment horizontal="left" vertical="center" wrapText="1" indent="1"/>
    </xf>
    <xf numFmtId="164" fontId="1" fillId="3" borderId="26" xfId="0" applyNumberFormat="1" applyFont="1" applyFill="1" applyBorder="1" applyAlignment="1">
      <alignment horizontal="left" vertical="center" wrapText="1" indent="1"/>
    </xf>
    <xf numFmtId="9" fontId="1" fillId="3" borderId="26" xfId="0" applyNumberFormat="1" applyFont="1" applyFill="1" applyBorder="1" applyAlignment="1">
      <alignment horizontal="left" vertical="center" wrapText="1" indent="1"/>
    </xf>
    <xf numFmtId="0" fontId="1" fillId="3" borderId="56" xfId="0" applyFont="1" applyFill="1" applyBorder="1" applyAlignment="1">
      <alignment horizontal="left" vertical="center" indent="1"/>
    </xf>
    <xf numFmtId="0" fontId="33" fillId="11" borderId="0" xfId="0" applyFont="1" applyFill="1" applyAlignment="1">
      <alignment vertical="center"/>
    </xf>
    <xf numFmtId="0" fontId="32" fillId="11" borderId="0" xfId="0" applyFont="1" applyFill="1" applyAlignment="1">
      <alignment vertical="center"/>
    </xf>
    <xf numFmtId="0" fontId="10" fillId="2" borderId="0" xfId="0" applyFont="1" applyFill="1" applyAlignment="1">
      <alignment vertical="center"/>
    </xf>
    <xf numFmtId="167" fontId="2" fillId="3" borderId="56" xfId="0" applyNumberFormat="1" applyFont="1" applyFill="1" applyBorder="1" applyAlignment="1">
      <alignment horizontal="left" vertical="center" indent="1"/>
    </xf>
    <xf numFmtId="0" fontId="17" fillId="11" borderId="0" xfId="0" applyFont="1" applyFill="1" applyAlignment="1">
      <alignment horizontal="center" vertical="center"/>
    </xf>
    <xf numFmtId="164" fontId="21" fillId="3" borderId="56" xfId="0" applyNumberFormat="1" applyFont="1" applyFill="1" applyBorder="1" applyAlignment="1">
      <alignment horizontal="center" vertical="center"/>
    </xf>
    <xf numFmtId="165" fontId="21" fillId="3" borderId="56" xfId="0" applyNumberFormat="1" applyFont="1" applyFill="1" applyBorder="1" applyAlignment="1">
      <alignment horizontal="center" vertical="center"/>
    </xf>
    <xf numFmtId="0" fontId="21" fillId="3" borderId="56" xfId="0" applyFont="1" applyFill="1" applyBorder="1" applyAlignment="1">
      <alignment horizontal="center" vertical="center"/>
    </xf>
    <xf numFmtId="0" fontId="36" fillId="11" borderId="1" xfId="0" applyFont="1" applyFill="1" applyBorder="1" applyAlignment="1">
      <alignment vertical="center"/>
    </xf>
    <xf numFmtId="0" fontId="35" fillId="11" borderId="1" xfId="0" applyFont="1" applyFill="1" applyBorder="1" applyAlignment="1">
      <alignment vertical="center"/>
    </xf>
    <xf numFmtId="0" fontId="29" fillId="2" borderId="0" xfId="0" applyFont="1" applyFill="1" applyAlignment="1">
      <alignment vertical="center"/>
    </xf>
    <xf numFmtId="0" fontId="5" fillId="0" borderId="26" xfId="0" applyFont="1" applyBorder="1" applyAlignment="1">
      <alignment horizontal="left" vertical="center" indent="1"/>
    </xf>
    <xf numFmtId="0" fontId="6" fillId="2" borderId="0" xfId="0" applyFont="1" applyFill="1" applyAlignment="1">
      <alignment vertical="center"/>
    </xf>
    <xf numFmtId="10" fontId="5" fillId="0" borderId="26" xfId="2" applyNumberFormat="1" applyFont="1" applyBorder="1" applyAlignment="1">
      <alignment horizontal="left" vertical="center" indent="1"/>
    </xf>
    <xf numFmtId="0" fontId="40" fillId="2" borderId="1" xfId="1" applyFont="1" applyFill="1" applyBorder="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39" fillId="4" borderId="7" xfId="1" applyFont="1" applyFill="1" applyBorder="1" applyAlignment="1">
      <alignment horizontal="center" vertical="center"/>
    </xf>
    <xf numFmtId="0" fontId="39" fillId="4" borderId="8" xfId="1" applyFont="1" applyFill="1" applyBorder="1" applyAlignment="1">
      <alignment horizontal="center" vertical="center"/>
    </xf>
    <xf numFmtId="0" fontId="39" fillId="4" borderId="9" xfId="1" applyFont="1" applyFill="1" applyBorder="1" applyAlignment="1">
      <alignment horizontal="center" vertical="center"/>
    </xf>
    <xf numFmtId="0" fontId="39" fillId="4" borderId="10" xfId="1" applyFont="1" applyFill="1" applyBorder="1" applyAlignment="1">
      <alignment horizontal="center" vertical="center"/>
    </xf>
    <xf numFmtId="0" fontId="39" fillId="4" borderId="0" xfId="1" applyFont="1" applyFill="1" applyAlignment="1">
      <alignment horizontal="center" vertical="center"/>
    </xf>
    <xf numFmtId="0" fontId="39" fillId="4" borderId="11" xfId="1" applyFont="1" applyFill="1" applyBorder="1" applyAlignment="1">
      <alignment horizontal="center" vertical="center"/>
    </xf>
    <xf numFmtId="0" fontId="39" fillId="4" borderId="12" xfId="1" applyFont="1" applyFill="1" applyBorder="1" applyAlignment="1">
      <alignment horizontal="center" vertical="center"/>
    </xf>
    <xf numFmtId="0" fontId="39" fillId="4" borderId="13" xfId="1" applyFont="1" applyFill="1" applyBorder="1" applyAlignment="1">
      <alignment horizontal="center" vertical="center"/>
    </xf>
    <xf numFmtId="0" fontId="39" fillId="4" borderId="14" xfId="1" applyFont="1" applyFill="1" applyBorder="1" applyAlignment="1">
      <alignment horizontal="center" vertical="center"/>
    </xf>
    <xf numFmtId="0" fontId="8" fillId="2" borderId="0" xfId="0" applyFont="1" applyFill="1" applyAlignment="1">
      <alignment vertical="center" wrapText="1"/>
    </xf>
    <xf numFmtId="0" fontId="11" fillId="3" borderId="27" xfId="0" applyFont="1" applyFill="1" applyBorder="1" applyAlignment="1">
      <alignment horizontal="left" vertical="center" wrapText="1" indent="1"/>
    </xf>
    <xf numFmtId="0" fontId="11" fillId="3" borderId="28" xfId="0" applyFont="1" applyFill="1" applyBorder="1" applyAlignment="1">
      <alignment horizontal="left" vertical="center" wrapText="1" indent="1"/>
    </xf>
    <xf numFmtId="0" fontId="11" fillId="3" borderId="29" xfId="0" applyFont="1" applyFill="1" applyBorder="1" applyAlignment="1">
      <alignment horizontal="left" vertical="center" wrapText="1" indent="1"/>
    </xf>
    <xf numFmtId="0" fontId="11" fillId="3" borderId="32" xfId="0" applyFont="1" applyFill="1" applyBorder="1" applyAlignment="1">
      <alignment horizontal="left" vertical="center" wrapText="1" indent="1"/>
    </xf>
    <xf numFmtId="0" fontId="11" fillId="3" borderId="33" xfId="0" applyFont="1" applyFill="1" applyBorder="1" applyAlignment="1">
      <alignment horizontal="left" vertical="center" wrapText="1" indent="1"/>
    </xf>
    <xf numFmtId="0" fontId="11" fillId="3" borderId="34" xfId="0" applyFont="1" applyFill="1" applyBorder="1" applyAlignment="1">
      <alignment horizontal="left" vertical="center" wrapText="1" indent="1"/>
    </xf>
    <xf numFmtId="0" fontId="10" fillId="3" borderId="27" xfId="0" applyFont="1" applyFill="1" applyBorder="1" applyAlignment="1">
      <alignment horizontal="left" vertical="center" wrapText="1" indent="1"/>
    </xf>
    <xf numFmtId="0" fontId="10" fillId="3" borderId="28" xfId="0" applyFont="1" applyFill="1" applyBorder="1" applyAlignment="1">
      <alignment horizontal="left" vertical="center" wrapText="1" indent="1"/>
    </xf>
    <xf numFmtId="0" fontId="10" fillId="3" borderId="29" xfId="0" applyFont="1" applyFill="1" applyBorder="1" applyAlignment="1">
      <alignment horizontal="left" vertical="center" wrapText="1" indent="1"/>
    </xf>
    <xf numFmtId="0" fontId="10" fillId="3" borderId="32" xfId="0" applyFont="1" applyFill="1" applyBorder="1" applyAlignment="1">
      <alignment horizontal="left" vertical="center" wrapText="1" indent="1"/>
    </xf>
    <xf numFmtId="0" fontId="10" fillId="3" borderId="33" xfId="0" applyFont="1" applyFill="1" applyBorder="1" applyAlignment="1">
      <alignment horizontal="left" vertical="center" wrapText="1" indent="1"/>
    </xf>
    <xf numFmtId="0" fontId="10" fillId="3" borderId="34" xfId="0" applyFont="1" applyFill="1" applyBorder="1" applyAlignment="1">
      <alignment horizontal="left" vertical="center" wrapText="1" indent="1"/>
    </xf>
    <xf numFmtId="0" fontId="24" fillId="13" borderId="38" xfId="1" applyFont="1" applyFill="1" applyBorder="1" applyAlignment="1">
      <alignment horizontal="center" vertical="center" wrapText="1"/>
    </xf>
    <xf numFmtId="0" fontId="24" fillId="13" borderId="39" xfId="1" applyFont="1" applyFill="1" applyBorder="1" applyAlignment="1">
      <alignment horizontal="center" vertical="center" wrapText="1"/>
    </xf>
    <xf numFmtId="0" fontId="24" fillId="3" borderId="38" xfId="1" applyFont="1" applyFill="1" applyBorder="1" applyAlignment="1">
      <alignment horizontal="center" vertical="center" wrapText="1"/>
    </xf>
    <xf numFmtId="0" fontId="24" fillId="3" borderId="39" xfId="1" applyFont="1" applyFill="1" applyBorder="1" applyAlignment="1">
      <alignment horizontal="center" vertical="center" wrapText="1"/>
    </xf>
    <xf numFmtId="0" fontId="25" fillId="12" borderId="40" xfId="0" applyFont="1" applyFill="1" applyBorder="1" applyAlignment="1">
      <alignment horizontal="left" vertical="center" indent="1"/>
    </xf>
    <xf numFmtId="0" fontId="25" fillId="12" borderId="41" xfId="0" applyFont="1" applyFill="1" applyBorder="1" applyAlignment="1">
      <alignment horizontal="left" vertical="center" indent="1"/>
    </xf>
    <xf numFmtId="0" fontId="25" fillId="12" borderId="42" xfId="0" applyFont="1" applyFill="1" applyBorder="1" applyAlignment="1">
      <alignment horizontal="left" vertical="center" indent="1"/>
    </xf>
    <xf numFmtId="0" fontId="1" fillId="4" borderId="35" xfId="0" applyFont="1" applyFill="1" applyBorder="1" applyAlignment="1">
      <alignment horizontal="left" vertical="center" wrapText="1" indent="1"/>
    </xf>
    <xf numFmtId="0" fontId="1" fillId="4" borderId="36" xfId="0" applyFont="1" applyFill="1" applyBorder="1" applyAlignment="1">
      <alignment horizontal="left" vertical="center" wrapText="1" indent="1"/>
    </xf>
    <xf numFmtId="0" fontId="1" fillId="4" borderId="37" xfId="0" applyFont="1" applyFill="1" applyBorder="1" applyAlignment="1">
      <alignment horizontal="left" vertical="center" wrapText="1" indent="1"/>
    </xf>
    <xf numFmtId="0" fontId="1" fillId="2" borderId="1" xfId="0" applyFont="1" applyFill="1" applyBorder="1" applyAlignment="1">
      <alignment vertical="center"/>
    </xf>
    <xf numFmtId="0" fontId="22" fillId="2" borderId="1" xfId="1" applyFill="1" applyBorder="1" applyAlignment="1">
      <alignment horizontal="center" vertical="center"/>
    </xf>
    <xf numFmtId="0" fontId="22" fillId="2" borderId="33" xfId="1" applyFill="1" applyBorder="1" applyAlignment="1">
      <alignment horizontal="center" vertical="center"/>
    </xf>
    <xf numFmtId="0" fontId="14" fillId="6" borderId="35" xfId="0" applyFont="1" applyFill="1" applyBorder="1" applyAlignment="1">
      <alignment horizontal="left" vertical="center" indent="1"/>
    </xf>
    <xf numFmtId="0" fontId="14" fillId="6" borderId="37" xfId="0" applyFont="1" applyFill="1" applyBorder="1" applyAlignment="1">
      <alignment horizontal="left" vertical="center" indent="1"/>
    </xf>
    <xf numFmtId="0" fontId="14" fillId="7" borderId="35" xfId="0" applyFont="1" applyFill="1" applyBorder="1" applyAlignment="1">
      <alignment horizontal="left" vertical="center" indent="1"/>
    </xf>
    <xf numFmtId="0" fontId="14" fillId="7" borderId="37" xfId="0" applyFont="1" applyFill="1" applyBorder="1" applyAlignment="1">
      <alignment horizontal="left" vertical="center" indent="1"/>
    </xf>
    <xf numFmtId="0" fontId="14" fillId="4" borderId="35" xfId="0" applyFont="1" applyFill="1" applyBorder="1" applyAlignment="1">
      <alignment horizontal="left" vertical="center" indent="1"/>
    </xf>
    <xf numFmtId="0" fontId="14" fillId="4" borderId="37" xfId="0" applyFont="1" applyFill="1" applyBorder="1" applyAlignment="1">
      <alignment horizontal="left" vertical="center" indent="1"/>
    </xf>
    <xf numFmtId="0" fontId="14" fillId="8" borderId="35" xfId="0" applyFont="1" applyFill="1" applyBorder="1" applyAlignment="1">
      <alignment horizontal="left" vertical="center" indent="1"/>
    </xf>
    <xf numFmtId="0" fontId="14" fillId="8" borderId="37" xfId="0" applyFont="1" applyFill="1" applyBorder="1" applyAlignment="1">
      <alignment horizontal="left" vertical="center" indent="1"/>
    </xf>
    <xf numFmtId="0" fontId="14" fillId="9" borderId="35" xfId="0" applyFont="1" applyFill="1" applyBorder="1" applyAlignment="1">
      <alignment horizontal="left" vertical="center" indent="1"/>
    </xf>
    <xf numFmtId="0" fontId="14" fillId="9" borderId="37" xfId="0" applyFont="1" applyFill="1" applyBorder="1" applyAlignment="1">
      <alignment horizontal="left" vertical="center" indent="1"/>
    </xf>
    <xf numFmtId="0" fontId="5" fillId="2" borderId="36" xfId="0" applyFont="1" applyFill="1" applyBorder="1" applyAlignment="1">
      <alignment horizontal="left" vertical="center" indent="1"/>
    </xf>
    <xf numFmtId="0" fontId="5" fillId="2" borderId="37" xfId="0" applyFont="1" applyFill="1" applyBorder="1" applyAlignment="1">
      <alignment horizontal="left" vertical="center" indent="1"/>
    </xf>
    <xf numFmtId="0" fontId="1" fillId="4" borderId="2" xfId="0" applyFont="1" applyFill="1" applyBorder="1" applyAlignment="1">
      <alignment horizontal="left" vertical="center" wrapText="1" indent="1"/>
    </xf>
    <xf numFmtId="0" fontId="1" fillId="4" borderId="3" xfId="0" applyFont="1" applyFill="1" applyBorder="1" applyAlignment="1">
      <alignment horizontal="left" vertical="center" wrapText="1" indent="1"/>
    </xf>
    <xf numFmtId="0" fontId="1" fillId="4" borderId="4" xfId="0" applyFont="1" applyFill="1" applyBorder="1" applyAlignment="1">
      <alignment horizontal="left" vertical="center" wrapText="1" indent="1"/>
    </xf>
    <xf numFmtId="0" fontId="12" fillId="15" borderId="18" xfId="0" applyFont="1" applyFill="1" applyBorder="1" applyAlignment="1">
      <alignment horizontal="left" vertical="center" indent="1"/>
    </xf>
    <xf numFmtId="0" fontId="12" fillId="15" borderId="20" xfId="0" applyFont="1" applyFill="1" applyBorder="1" applyAlignment="1">
      <alignment horizontal="left" vertical="center" indent="1"/>
    </xf>
    <xf numFmtId="0" fontId="26" fillId="2" borderId="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22" fillId="2" borderId="1" xfId="1" applyFill="1" applyBorder="1" applyAlignment="1">
      <alignment horizontal="right" vertical="center"/>
    </xf>
    <xf numFmtId="0" fontId="22" fillId="2" borderId="33" xfId="1" applyFill="1" applyBorder="1" applyAlignment="1">
      <alignment horizontal="right" vertical="center"/>
    </xf>
    <xf numFmtId="0" fontId="27" fillId="2" borderId="0" xfId="0" applyFont="1" applyFill="1" applyAlignment="1">
      <alignment horizontal="left" vertical="center" wrapText="1"/>
    </xf>
    <xf numFmtId="0" fontId="11" fillId="10" borderId="27" xfId="0" applyFont="1" applyFill="1" applyBorder="1" applyAlignment="1">
      <alignment horizontal="left" vertical="center" wrapText="1" indent="1"/>
    </xf>
    <xf numFmtId="0" fontId="11" fillId="10" borderId="28" xfId="0" applyFont="1" applyFill="1" applyBorder="1" applyAlignment="1">
      <alignment horizontal="left" vertical="center" wrapText="1" indent="1"/>
    </xf>
    <xf numFmtId="0" fontId="11" fillId="10" borderId="29" xfId="0" applyFont="1" applyFill="1" applyBorder="1" applyAlignment="1">
      <alignment horizontal="left" vertical="center" wrapText="1" indent="1"/>
    </xf>
    <xf numFmtId="0" fontId="11" fillId="10" borderId="30" xfId="0" applyFont="1" applyFill="1" applyBorder="1" applyAlignment="1">
      <alignment horizontal="left" vertical="center" wrapText="1" indent="1"/>
    </xf>
    <xf numFmtId="0" fontId="11" fillId="10" borderId="1" xfId="0" applyFont="1" applyFill="1" applyBorder="1" applyAlignment="1">
      <alignment horizontal="left" vertical="center" wrapText="1" indent="1"/>
    </xf>
    <xf numFmtId="0" fontId="11" fillId="10" borderId="31" xfId="0" applyFont="1" applyFill="1" applyBorder="1" applyAlignment="1">
      <alignment horizontal="left" vertical="center" wrapText="1" indent="1"/>
    </xf>
    <xf numFmtId="0" fontId="11" fillId="10" borderId="32" xfId="0" applyFont="1" applyFill="1" applyBorder="1" applyAlignment="1">
      <alignment horizontal="left" vertical="center" wrapText="1" indent="1"/>
    </xf>
    <xf numFmtId="0" fontId="11" fillId="10" borderId="33" xfId="0" applyFont="1" applyFill="1" applyBorder="1" applyAlignment="1">
      <alignment horizontal="left" vertical="center" wrapText="1" indent="1"/>
    </xf>
    <xf numFmtId="0" fontId="11" fillId="10" borderId="34" xfId="0" applyFont="1" applyFill="1" applyBorder="1" applyAlignment="1">
      <alignment horizontal="left" vertical="center" wrapText="1" indent="1"/>
    </xf>
    <xf numFmtId="0" fontId="14" fillId="3" borderId="26" xfId="0" applyFont="1" applyFill="1" applyBorder="1" applyAlignment="1">
      <alignment horizontal="left" vertical="center" indent="1"/>
    </xf>
    <xf numFmtId="0" fontId="12" fillId="15" borderId="19" xfId="0" applyFont="1" applyFill="1" applyBorder="1" applyAlignment="1">
      <alignment horizontal="left" vertical="center" indent="1"/>
    </xf>
    <xf numFmtId="0" fontId="12" fillId="15" borderId="22" xfId="0" applyFont="1" applyFill="1" applyBorder="1" applyAlignment="1">
      <alignment horizontal="left" vertical="center" wrapText="1" indent="1"/>
    </xf>
    <xf numFmtId="164" fontId="12" fillId="15" borderId="22" xfId="0" applyNumberFormat="1" applyFont="1" applyFill="1" applyBorder="1" applyAlignment="1">
      <alignment horizontal="left" vertical="center" wrapText="1" indent="1"/>
    </xf>
    <xf numFmtId="0" fontId="12" fillId="15" borderId="23" xfId="0" applyFont="1" applyFill="1" applyBorder="1" applyAlignment="1">
      <alignment horizontal="left" vertical="center" wrapText="1" indent="1"/>
    </xf>
    <xf numFmtId="0" fontId="14" fillId="3" borderId="39" xfId="0" applyFont="1" applyFill="1" applyBorder="1" applyAlignment="1">
      <alignment horizontal="left" vertical="center" inden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2" fillId="5" borderId="18" xfId="0" applyFont="1" applyFill="1" applyBorder="1" applyAlignment="1">
      <alignment horizontal="left" vertical="center" indent="1"/>
    </xf>
    <xf numFmtId="0" fontId="12" fillId="5" borderId="19" xfId="0" applyFont="1" applyFill="1" applyBorder="1" applyAlignment="1">
      <alignment horizontal="left" vertical="center" indent="1"/>
    </xf>
    <xf numFmtId="0" fontId="12" fillId="5" borderId="20" xfId="0" applyFont="1" applyFill="1" applyBorder="1" applyAlignment="1">
      <alignment horizontal="left" vertical="center" inden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6" fillId="2" borderId="0" xfId="0" applyFont="1" applyFill="1" applyAlignment="1">
      <alignment horizontal="lef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164" fontId="34" fillId="3" borderId="2" xfId="0" applyNumberFormat="1" applyFont="1" applyFill="1" applyBorder="1" applyAlignment="1">
      <alignment horizontal="center" vertical="center" wrapText="1"/>
    </xf>
    <xf numFmtId="164" fontId="34" fillId="3" borderId="4" xfId="0" applyNumberFormat="1"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9" fillId="2" borderId="0" xfId="0" applyFont="1" applyFill="1" applyAlignment="1">
      <alignment horizontal="left" vertical="center"/>
    </xf>
    <xf numFmtId="165" fontId="34" fillId="3" borderId="2" xfId="0" applyNumberFormat="1" applyFont="1" applyFill="1" applyBorder="1" applyAlignment="1">
      <alignment horizontal="center" vertical="center" wrapText="1"/>
    </xf>
    <xf numFmtId="165" fontId="34" fillId="3" borderId="4" xfId="0" applyNumberFormat="1" applyFont="1" applyFill="1" applyBorder="1" applyAlignment="1">
      <alignment horizontal="center" vertical="center" wrapText="1"/>
    </xf>
    <xf numFmtId="0" fontId="5" fillId="0" borderId="26" xfId="0" applyFont="1" applyBorder="1" applyAlignment="1">
      <alignment horizontal="left" vertical="center" indent="1"/>
    </xf>
    <xf numFmtId="0" fontId="13" fillId="14" borderId="54" xfId="0"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0" fontId="7" fillId="0" borderId="26" xfId="0" applyFont="1" applyBorder="1" applyAlignment="1">
      <alignment horizontal="left" vertical="center" indent="1"/>
    </xf>
    <xf numFmtId="0" fontId="29" fillId="3" borderId="57" xfId="0" applyFont="1" applyFill="1" applyBorder="1" applyAlignment="1">
      <alignment horizontal="center" vertical="center" wrapText="1"/>
    </xf>
    <xf numFmtId="0" fontId="29" fillId="3" borderId="39" xfId="0" applyFont="1" applyFill="1" applyBorder="1" applyAlignment="1">
      <alignment horizontal="center" vertical="center" wrapText="1"/>
    </xf>
    <xf numFmtId="165" fontId="30" fillId="0" borderId="57" xfId="0" applyNumberFormat="1" applyFont="1" applyBorder="1" applyAlignment="1">
      <alignment horizontal="center" vertical="center"/>
    </xf>
    <xf numFmtId="165" fontId="30" fillId="0" borderId="39" xfId="0" applyNumberFormat="1" applyFont="1" applyBorder="1" applyAlignment="1">
      <alignment horizontal="center" vertical="center"/>
    </xf>
    <xf numFmtId="0" fontId="15" fillId="5" borderId="15" xfId="0" applyFont="1" applyFill="1" applyBorder="1" applyAlignment="1">
      <alignment horizontal="left" vertical="center" indent="1"/>
    </xf>
    <xf numFmtId="0" fontId="15" fillId="5" borderId="16" xfId="0" applyFont="1" applyFill="1" applyBorder="1" applyAlignment="1">
      <alignment horizontal="left" vertical="center" indent="1"/>
    </xf>
    <xf numFmtId="0" fontId="15" fillId="5" borderId="17" xfId="0" applyFont="1" applyFill="1" applyBorder="1" applyAlignment="1">
      <alignment horizontal="left" vertical="center" indent="1"/>
    </xf>
    <xf numFmtId="0" fontId="11" fillId="10" borderId="45" xfId="0" applyFont="1" applyFill="1" applyBorder="1" applyAlignment="1">
      <alignment horizontal="left" vertical="center" wrapText="1" indent="1"/>
    </xf>
    <xf numFmtId="0" fontId="2" fillId="3" borderId="26" xfId="0" applyFont="1" applyFill="1" applyBorder="1" applyAlignment="1">
      <alignment horizontal="left" vertical="center" indent="1"/>
    </xf>
    <xf numFmtId="0" fontId="31" fillId="3" borderId="26" xfId="0" applyFont="1" applyFill="1" applyBorder="1" applyAlignment="1">
      <alignment horizontal="left" vertical="center" indent="1"/>
    </xf>
    <xf numFmtId="0" fontId="19" fillId="5" borderId="18" xfId="0" applyFont="1" applyFill="1" applyBorder="1" applyAlignment="1">
      <alignment horizontal="left" vertical="center" indent="1"/>
    </xf>
    <xf numFmtId="0" fontId="19" fillId="5" borderId="19" xfId="0" applyFont="1" applyFill="1" applyBorder="1" applyAlignment="1">
      <alignment horizontal="left" vertical="center" indent="1"/>
    </xf>
    <xf numFmtId="0" fontId="19" fillId="5" borderId="20" xfId="0" applyFont="1" applyFill="1" applyBorder="1" applyAlignment="1">
      <alignment horizontal="left" vertical="center" indent="1"/>
    </xf>
    <xf numFmtId="0" fontId="2" fillId="3" borderId="56" xfId="0" applyFont="1" applyFill="1" applyBorder="1" applyAlignment="1">
      <alignment horizontal="left" vertical="center" indent="1"/>
    </xf>
    <xf numFmtId="0" fontId="31" fillId="3" borderId="56" xfId="0" applyFont="1" applyFill="1" applyBorder="1" applyAlignment="1">
      <alignment horizontal="left" vertical="center" indent="1"/>
    </xf>
    <xf numFmtId="0" fontId="2" fillId="8" borderId="45"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40" fillId="11" borderId="1" xfId="1" applyFont="1" applyFill="1" applyBorder="1" applyAlignment="1">
      <alignment vertical="top"/>
    </xf>
    <xf numFmtId="0" fontId="35" fillId="11" borderId="1" xfId="0" applyFont="1" applyFill="1" applyBorder="1" applyAlignment="1">
      <alignment horizontal="left" vertical="center"/>
    </xf>
    <xf numFmtId="0" fontId="37" fillId="3" borderId="30" xfId="0" applyFont="1" applyFill="1" applyBorder="1" applyAlignment="1">
      <alignment horizontal="left" vertical="center" wrapText="1" indent="1"/>
    </xf>
    <xf numFmtId="0" fontId="37" fillId="3" borderId="1" xfId="0" applyFont="1" applyFill="1" applyBorder="1" applyAlignment="1">
      <alignment horizontal="left" vertical="center" wrapText="1" indent="1"/>
    </xf>
    <xf numFmtId="0" fontId="37" fillId="3" borderId="31" xfId="0" applyFont="1" applyFill="1" applyBorder="1" applyAlignment="1">
      <alignment horizontal="left" vertical="center" wrapText="1" indent="1"/>
    </xf>
    <xf numFmtId="0" fontId="5" fillId="3" borderId="32" xfId="0" applyFont="1" applyFill="1" applyBorder="1" applyAlignment="1">
      <alignment horizontal="left" vertical="center" wrapText="1" indent="1"/>
    </xf>
    <xf numFmtId="0" fontId="5" fillId="3" borderId="33" xfId="0" applyFont="1" applyFill="1" applyBorder="1" applyAlignment="1">
      <alignment horizontal="left" vertical="center" wrapText="1" indent="1"/>
    </xf>
    <xf numFmtId="0" fontId="5" fillId="3" borderId="34" xfId="0" applyFont="1" applyFill="1" applyBorder="1" applyAlignment="1">
      <alignment horizontal="left" vertical="center" wrapText="1" indent="1"/>
    </xf>
    <xf numFmtId="0" fontId="37" fillId="3" borderId="27" xfId="0" applyFont="1" applyFill="1" applyBorder="1" applyAlignment="1">
      <alignment horizontal="left" vertical="center" wrapText="1" indent="1"/>
    </xf>
    <xf numFmtId="0" fontId="37" fillId="3" borderId="28" xfId="0" applyFont="1" applyFill="1" applyBorder="1" applyAlignment="1">
      <alignment horizontal="left" vertical="center" wrapText="1" indent="1"/>
    </xf>
    <xf numFmtId="0" fontId="37" fillId="3" borderId="29" xfId="0" applyFont="1" applyFill="1" applyBorder="1" applyAlignment="1">
      <alignment horizontal="left" vertical="center" wrapText="1" indent="1"/>
    </xf>
    <xf numFmtId="0" fontId="11" fillId="3" borderId="30"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11" fillId="3" borderId="31" xfId="0" applyFont="1" applyFill="1" applyBorder="1" applyAlignment="1">
      <alignment horizontal="left" vertical="center" wrapText="1" indent="1"/>
    </xf>
    <xf numFmtId="0" fontId="11" fillId="16" borderId="66" xfId="0" applyFont="1" applyFill="1" applyBorder="1" applyAlignment="1">
      <alignment horizontal="left" vertical="center" wrapText="1" indent="1"/>
    </xf>
    <xf numFmtId="0" fontId="11" fillId="16" borderId="67" xfId="0" applyFont="1" applyFill="1" applyBorder="1" applyAlignment="1">
      <alignment horizontal="left" vertical="center" wrapText="1" indent="1"/>
    </xf>
    <xf numFmtId="0" fontId="11" fillId="16" borderId="68" xfId="0" applyFont="1" applyFill="1" applyBorder="1" applyAlignment="1">
      <alignment horizontal="left" vertical="center" wrapText="1" indent="1"/>
    </xf>
    <xf numFmtId="0" fontId="11" fillId="16" borderId="69" xfId="0" applyFont="1" applyFill="1" applyBorder="1" applyAlignment="1">
      <alignment horizontal="left" vertical="center" wrapText="1" indent="1"/>
    </xf>
    <xf numFmtId="0" fontId="11" fillId="16" borderId="1" xfId="0" applyFont="1" applyFill="1" applyBorder="1" applyAlignment="1">
      <alignment horizontal="left" vertical="center" wrapText="1" indent="1"/>
    </xf>
    <xf numFmtId="0" fontId="11" fillId="16" borderId="70" xfId="0" applyFont="1" applyFill="1" applyBorder="1" applyAlignment="1">
      <alignment horizontal="left" vertical="center" wrapText="1" indent="1"/>
    </xf>
    <xf numFmtId="0" fontId="11" fillId="16" borderId="71" xfId="0" applyFont="1" applyFill="1" applyBorder="1" applyAlignment="1">
      <alignment horizontal="left" vertical="center" wrapText="1" indent="1"/>
    </xf>
    <xf numFmtId="0" fontId="11" fillId="16" borderId="72" xfId="0" applyFont="1" applyFill="1" applyBorder="1" applyAlignment="1">
      <alignment horizontal="left" vertical="center" wrapText="1" indent="1"/>
    </xf>
    <xf numFmtId="0" fontId="11" fillId="16" borderId="73" xfId="0" applyFont="1" applyFill="1" applyBorder="1" applyAlignment="1">
      <alignment horizontal="left" vertical="center" wrapText="1" indent="1"/>
    </xf>
    <xf numFmtId="0" fontId="40" fillId="2" borderId="0" xfId="1" applyFont="1" applyFill="1" applyAlignment="1">
      <alignment horizontal="left" vertical="center" indent="1"/>
    </xf>
    <xf numFmtId="0" fontId="11" fillId="13" borderId="58" xfId="0" applyFont="1" applyFill="1" applyBorder="1" applyAlignment="1">
      <alignment horizontal="left" vertical="center" wrapText="1" indent="1"/>
    </xf>
    <xf numFmtId="0" fontId="11" fillId="13" borderId="59" xfId="0" applyFont="1" applyFill="1" applyBorder="1" applyAlignment="1">
      <alignment horizontal="left" vertical="center" wrapText="1" indent="1"/>
    </xf>
    <xf numFmtId="0" fontId="11" fillId="13" borderId="60" xfId="0" applyFont="1" applyFill="1" applyBorder="1" applyAlignment="1">
      <alignment horizontal="left" vertical="center" wrapText="1" indent="1"/>
    </xf>
    <xf numFmtId="0" fontId="11" fillId="13" borderId="61" xfId="0" applyFont="1" applyFill="1" applyBorder="1" applyAlignment="1">
      <alignment horizontal="left" vertical="center" wrapText="1" indent="1"/>
    </xf>
    <xf numFmtId="0" fontId="11" fillId="13" borderId="1" xfId="0" applyFont="1" applyFill="1" applyBorder="1" applyAlignment="1">
      <alignment horizontal="left" vertical="center" wrapText="1" indent="1"/>
    </xf>
    <xf numFmtId="0" fontId="11" fillId="13" borderId="62" xfId="0" applyFont="1" applyFill="1" applyBorder="1" applyAlignment="1">
      <alignment horizontal="left" vertical="center" wrapText="1" indent="1"/>
    </xf>
    <xf numFmtId="0" fontId="11" fillId="13" borderId="63" xfId="0" applyFont="1" applyFill="1" applyBorder="1" applyAlignment="1">
      <alignment horizontal="left" vertical="center" wrapText="1" indent="1"/>
    </xf>
    <xf numFmtId="0" fontId="11" fillId="13" borderId="64" xfId="0" applyFont="1" applyFill="1" applyBorder="1" applyAlignment="1">
      <alignment horizontal="left" vertical="center" wrapText="1" indent="1"/>
    </xf>
    <xf numFmtId="0" fontId="11" fillId="13" borderId="65" xfId="0" applyFont="1" applyFill="1" applyBorder="1" applyAlignment="1">
      <alignment horizontal="left" vertical="center" wrapText="1" indent="1"/>
    </xf>
    <xf numFmtId="0" fontId="1" fillId="3" borderId="26" xfId="0" applyFont="1" applyFill="1" applyBorder="1" applyAlignment="1">
      <alignment horizontal="left" vertical="center" wrapText="1" indent="1"/>
    </xf>
    <xf numFmtId="0" fontId="1" fillId="3" borderId="39" xfId="0" applyFont="1" applyFill="1" applyBorder="1" applyAlignment="1">
      <alignment horizontal="left" vertical="center" wrapText="1" indent="1"/>
    </xf>
    <xf numFmtId="164" fontId="1" fillId="3" borderId="39" xfId="0" applyNumberFormat="1" applyFont="1" applyFill="1" applyBorder="1" applyAlignment="1">
      <alignment horizontal="left" vertical="center" wrapText="1" indent="1"/>
    </xf>
    <xf numFmtId="0" fontId="1" fillId="3" borderId="39" xfId="0" applyFont="1" applyFill="1" applyBorder="1" applyAlignment="1">
      <alignment horizontal="left" vertical="center" wrapText="1" indent="1"/>
    </xf>
    <xf numFmtId="0" fontId="13" fillId="14" borderId="53" xfId="0" applyFont="1" applyFill="1" applyBorder="1" applyAlignment="1">
      <alignment horizontal="center" vertical="center" wrapText="1"/>
    </xf>
  </cellXfs>
  <cellStyles count="3">
    <cellStyle name="Hyperlink" xfId="1" builtinId="8"/>
    <cellStyle name="Normal" xfId="0" builtinId="0"/>
    <cellStyle name="Percent" xfId="2" builtinId="5"/>
  </cellStyles>
  <dxfs count="54">
    <dxf>
      <font>
        <b/>
        <color rgb="FF087A5A"/>
      </font>
      <fill>
        <patternFill patternType="solid">
          <bgColor rgb="FFDDFBF0"/>
        </patternFill>
      </fill>
    </dxf>
    <dxf>
      <font>
        <b/>
        <color rgb="FF92400E"/>
      </font>
      <fill>
        <patternFill patternType="solid">
          <bgColor rgb="FFFFF1D6"/>
        </patternFill>
      </fill>
    </dxf>
    <dxf>
      <font>
        <b/>
        <color rgb="FFFF5A6E"/>
      </font>
      <fill>
        <patternFill patternType="solid">
          <bgColor rgb="FFFFE5E9"/>
        </patternFill>
      </fill>
    </dxf>
    <dxf>
      <font>
        <b/>
        <i val="0"/>
        <color theme="5" tint="-0.24994659260841701"/>
      </font>
      <fill>
        <patternFill>
          <bgColor rgb="FFFDF0E9"/>
        </patternFill>
      </fill>
    </dxf>
    <dxf>
      <font>
        <b/>
        <i val="0"/>
        <color theme="6" tint="-0.24994659260841701"/>
      </font>
      <fill>
        <patternFill>
          <bgColor rgb="FFEFFBF1"/>
        </patternFill>
      </fill>
    </dxf>
    <dxf>
      <font>
        <b/>
        <color rgb="FF087A5A"/>
      </font>
    </dxf>
    <dxf>
      <font>
        <b/>
        <color rgb="FF92400E"/>
      </font>
    </dxf>
    <dxf>
      <font>
        <b/>
        <color rgb="FFFF5A6E"/>
      </font>
    </dxf>
    <dxf>
      <font>
        <b/>
        <color rgb="FF087A5A"/>
      </font>
    </dxf>
    <dxf>
      <font>
        <b/>
        <color rgb="FFFF5A6E"/>
      </font>
    </dxf>
    <dxf>
      <font>
        <b/>
        <color rgb="FF087A5A"/>
      </font>
      <fill>
        <patternFill patternType="solid">
          <bgColor rgb="FFDDFBF0"/>
        </patternFill>
      </fill>
    </dxf>
    <dxf>
      <font>
        <b/>
        <color rgb="FF92400E"/>
      </font>
      <fill>
        <patternFill patternType="solid">
          <bgColor rgb="FFFFF1D6"/>
        </patternFill>
      </fill>
    </dxf>
    <dxf>
      <font>
        <b/>
        <color rgb="FFFF5A6E"/>
      </font>
      <fill>
        <patternFill patternType="solid">
          <bgColor rgb="FFFFE5E9"/>
        </patternFill>
      </fill>
    </dxf>
    <dxf>
      <font>
        <b/>
        <color rgb="FF087A5A"/>
      </font>
    </dxf>
    <dxf>
      <font>
        <b/>
        <color rgb="FFFF5A6E"/>
      </font>
    </dxf>
    <dxf>
      <font>
        <b/>
        <color rgb="FFFF5A6E"/>
      </font>
      <fill>
        <patternFill patternType="solid">
          <bgColor rgb="FFFFE5E9"/>
        </patternFill>
      </fill>
    </dxf>
    <dxf>
      <font>
        <b/>
        <color rgb="FF92400E"/>
      </font>
      <fill>
        <patternFill patternType="solid">
          <bgColor rgb="FFFFF1D6"/>
        </patternFill>
      </fill>
    </dxf>
    <dxf>
      <font>
        <b/>
        <color rgb="FFFF5A6E"/>
      </font>
      <fill>
        <patternFill patternType="solid">
          <bgColor rgb="FFFFE5E9"/>
        </patternFill>
      </fill>
    </dxf>
    <dxf>
      <font>
        <b/>
        <color rgb="FF087A5A"/>
      </font>
      <fill>
        <patternFill patternType="solid">
          <bgColor rgb="FFDDFBF0"/>
        </patternFill>
      </fill>
    </dxf>
    <dxf>
      <font>
        <b/>
        <color rgb="FFFF5A6E"/>
      </font>
      <fill>
        <patternFill patternType="solid">
          <bgColor rgb="FFFFE5E9"/>
        </patternFill>
      </fill>
    </dxf>
    <dxf>
      <font>
        <b/>
        <color rgb="FF087A5A"/>
      </font>
      <fill>
        <patternFill patternType="solid">
          <bgColor rgb="FFDDFBF0"/>
        </patternFill>
      </fill>
    </dxf>
    <dxf>
      <font>
        <b/>
        <color rgb="FFFF5A6E"/>
      </font>
      <fill>
        <patternFill patternType="solid">
          <bgColor rgb="FFFFE5E9"/>
        </patternFill>
      </fill>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style="thin">
          <color rgb="FFD9E5EB"/>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border>
        <bottom style="thin">
          <color theme="1" tint="0.24994659260841701"/>
        </bottom>
      </border>
    </dxf>
    <dxf>
      <font>
        <strike val="0"/>
        <outline val="0"/>
        <shadow val="0"/>
        <u val="none"/>
        <vertAlign val="baseline"/>
        <name val="Century Gothic"/>
        <family val="2"/>
        <scheme val="none"/>
      </font>
      <fill>
        <patternFill patternType="solid">
          <fgColor indexed="64"/>
          <bgColor theme="1" tint="0.249977111117893"/>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border>
        <bottom style="thin">
          <color theme="1" tint="0.24994659260841701"/>
        </bottom>
      </border>
    </dxf>
    <dxf>
      <font>
        <strike val="0"/>
        <outline val="0"/>
        <shadow val="0"/>
        <u val="none"/>
        <vertAlign val="baseline"/>
        <name val="Century Gothic"/>
        <family val="2"/>
        <scheme val="none"/>
      </font>
      <fill>
        <patternFill patternType="solid">
          <fgColor indexed="64"/>
          <bgColor theme="1" tint="0.249977111117893"/>
        </patternFill>
      </fill>
      <alignment horizontal="left" vertical="center" textRotation="0" relativeIndent="1" justifyLastLine="0" shrinkToFit="0" readingOrder="0"/>
      <border diagonalUp="0" diagonalDown="0">
        <left/>
        <right/>
        <top/>
        <bottom/>
        <vertical/>
        <horizontal/>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bottom/>
        <vertical/>
        <horizontal/>
      </border>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border>
        <bottom style="thin">
          <color theme="1" tint="0.24994659260841701"/>
        </bottom>
      </border>
    </dxf>
    <dxf>
      <font>
        <strike val="0"/>
        <outline val="0"/>
        <shadow val="0"/>
        <u val="none"/>
        <vertAlign val="baseline"/>
        <name val="Century Gothic"/>
        <family val="2"/>
        <scheme val="none"/>
      </font>
      <fill>
        <patternFill patternType="solid">
          <fgColor indexed="64"/>
          <bgColor theme="1" tint="0.249977111117893"/>
        </patternFill>
      </fill>
      <alignment horizontal="left" vertical="center" textRotation="0" relativeIndent="1" justifyLastLine="0" shrinkToFit="0" readingOrder="0"/>
      <border diagonalUp="0" diagonalDown="0" outline="0">
        <left/>
        <right/>
        <top/>
        <bottom/>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bottom/>
        <vertical/>
        <horizontal/>
      </border>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border>
        <bottom style="thin">
          <color theme="1" tint="0.24994659260841701"/>
        </bottom>
      </border>
    </dxf>
    <dxf>
      <font>
        <strike val="0"/>
        <outline val="0"/>
        <shadow val="0"/>
        <u val="none"/>
        <vertAlign val="baseline"/>
        <name val="Century Gothic"/>
        <family val="2"/>
        <scheme val="none"/>
      </font>
      <fill>
        <patternFill patternType="solid">
          <fgColor indexed="64"/>
          <bgColor theme="1" tint="0.249977111117893"/>
        </patternFill>
      </fill>
      <alignment horizontal="left" vertical="center" textRotation="0" relativeIndent="1" justifyLastLine="0" shrinkToFit="0" readingOrder="0"/>
      <border diagonalUp="0" diagonalDown="0" outline="0">
        <left/>
        <right/>
        <top/>
        <bottom/>
      </border>
    </dxf>
    <dxf>
      <font>
        <strike val="0"/>
        <outline val="0"/>
        <shadow val="0"/>
        <u val="none"/>
        <vertAlign val="baseline"/>
        <name val="Century Gothic"/>
        <family val="2"/>
        <scheme val="none"/>
      </font>
      <alignment horizontal="left" vertical="center" textRotation="0" relativeIndent="1" justifyLastLine="0" shrinkToFit="0" readingOrder="0"/>
      <border diagonalUp="0" diagonalDown="0">
        <left style="thin">
          <color rgb="FFD9E5EB"/>
        </left>
        <right style="thin">
          <color rgb="FFD9E5EB"/>
        </right>
        <top style="thin">
          <color rgb="FFD9E5EB"/>
        </top>
        <bottom style="thin">
          <color rgb="FFD9E5EB"/>
        </bottom>
        <vertical/>
        <horizontal style="thin">
          <color rgb="FFD9E5EB"/>
        </horizontal>
      </border>
    </dxf>
    <dxf>
      <font>
        <strike val="0"/>
        <outline val="0"/>
        <shadow val="0"/>
        <u val="none"/>
        <vertAlign val="baseline"/>
        <name val="Century Gothic"/>
        <family val="2"/>
        <scheme val="none"/>
      </font>
      <alignment horizontal="left" vertical="center" textRotation="0" relativeIndent="1" justifyLastLine="0" shrinkToFit="0" readingOrder="0"/>
    </dxf>
    <dxf>
      <font>
        <strike val="0"/>
        <outline val="0"/>
        <shadow val="0"/>
        <u val="none"/>
        <vertAlign val="baseline"/>
        <name val="Century Gothic"/>
        <family val="2"/>
        <scheme val="none"/>
      </font>
      <alignment horizontal="left" vertical="center" textRotation="0" relativeIndent="1" justifyLastLine="0" shrinkToFit="0" readingOrder="0"/>
    </dxf>
    <dxf>
      <border>
        <bottom style="thin">
          <color theme="1" tint="0.24994659260841701"/>
        </bottom>
      </border>
    </dxf>
    <dxf>
      <font>
        <strike val="0"/>
        <outline val="0"/>
        <shadow val="0"/>
        <u val="none"/>
        <vertAlign val="baseline"/>
        <name val="Century Gothic"/>
        <family val="2"/>
        <scheme val="none"/>
      </font>
      <fill>
        <patternFill patternType="solid">
          <fgColor indexed="64"/>
          <bgColor theme="1" tint="0.249977111117893"/>
        </patternFill>
      </fill>
      <alignment horizontal="left" vertical="center" textRotation="0" relativeIndent="1" justifyLastLine="0" shrinkToFit="0" readingOrder="0"/>
      <border diagonalUp="0" diagonalDown="0" outline="0">
        <left/>
        <right/>
        <top/>
        <bottom/>
      </border>
    </dxf>
  </dxfs>
  <tableStyles count="0" defaultTableStyle="TableStyleMedium2" defaultPivotStyle="PivotStyleLight16"/>
  <colors>
    <mruColors>
      <color rgb="FFEFFBF1"/>
      <color rgb="FFFDF0E9"/>
      <color rgb="FFD0EAF8"/>
      <color rgb="FFE5F3FB"/>
      <color rgb="FFE5F6DE"/>
      <color rgb="FFF0FAEC"/>
      <color rgb="FFD9E5EB"/>
      <color rgb="FFF8FBFA"/>
      <color rgb="FFFCF2FB"/>
      <color rgb="FF087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200" b="1"/>
              <a:t>Planned</a:t>
            </a:r>
            <a:r>
              <a:rPr lang="en-US" sz="1200" b="1" baseline="0"/>
              <a:t> Income vs. Expenses</a:t>
            </a:r>
            <a:endParaRPr lang="en-US" sz="1200" b="1"/>
          </a:p>
        </c:rich>
      </c:tx>
      <c:layout>
        <c:manualLayout>
          <c:xMode val="edge"/>
          <c:yMode val="edge"/>
          <c:x val="0.26201694583935453"/>
          <c:y val="6.20155038759689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2">
                <a:lumMod val="20000"/>
                <a:lumOff val="80000"/>
              </a:schemeClr>
            </a:solidFill>
            <a:ln>
              <a:solidFill>
                <a:schemeClr val="accent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'Monthly Budget'!$B$43:$B$44</c:f>
              <c:strCache>
                <c:ptCount val="2"/>
                <c:pt idx="0">
                  <c:v>Total Planned Income</c:v>
                </c:pt>
                <c:pt idx="1">
                  <c:v>Total Planned Expenses</c:v>
                </c:pt>
              </c:strCache>
            </c:strRef>
          </c:cat>
          <c:val>
            <c:numRef>
              <c:f>'Monthly Budget'!$D$43:$D$44</c:f>
              <c:numCache>
                <c:formatCode>\$#,##0.00;[Red]\-\$#,##0.00</c:formatCode>
                <c:ptCount val="2"/>
                <c:pt idx="0">
                  <c:v>6150</c:v>
                </c:pt>
                <c:pt idx="1">
                  <c:v>5890</c:v>
                </c:pt>
              </c:numCache>
            </c:numRef>
          </c:val>
          <c:extLst>
            <c:ext xmlns:c16="http://schemas.microsoft.com/office/drawing/2014/chart" uri="{C3380CC4-5D6E-409C-BE32-E72D297353CC}">
              <c16:uniqueId val="{00000001-8F7B-4BDB-8973-AF1F0CBFC640}"/>
            </c:ext>
          </c:extLst>
        </c:ser>
        <c:dLbls>
          <c:dLblPos val="outEnd"/>
          <c:showLegendKey val="0"/>
          <c:showVal val="1"/>
          <c:showCatName val="0"/>
          <c:showSerName val="0"/>
          <c:showPercent val="0"/>
          <c:showBubbleSize val="0"/>
        </c:dLbls>
        <c:gapWidth val="219"/>
        <c:overlap val="-27"/>
        <c:axId val="1967934415"/>
        <c:axId val="170616673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'Monthly Budget'!$B$43:$B$44</c15:sqref>
                        </c15:formulaRef>
                      </c:ext>
                    </c:extLst>
                    <c:strCache>
                      <c:ptCount val="2"/>
                      <c:pt idx="0">
                        <c:v>Total Planned Income</c:v>
                      </c:pt>
                      <c:pt idx="1">
                        <c:v>Total Planned Expenses</c:v>
                      </c:pt>
                    </c:strCache>
                  </c:strRef>
                </c:cat>
                <c:val>
                  <c:numRef>
                    <c:extLst>
                      <c:ext uri="{02D57815-91ED-43cb-92C2-25804820EDAC}">
                        <c15:formulaRef>
                          <c15:sqref>'Monthly Budget'!$C$43:$C$44</c15:sqref>
                        </c15:formulaRef>
                      </c:ext>
                    </c:extLst>
                    <c:numCache>
                      <c:formatCode>General</c:formatCode>
                      <c:ptCount val="2"/>
                    </c:numCache>
                  </c:numRef>
                </c:val>
                <c:extLst>
                  <c:ext xmlns:c16="http://schemas.microsoft.com/office/drawing/2014/chart" uri="{C3380CC4-5D6E-409C-BE32-E72D297353CC}">
                    <c16:uniqueId val="{00000000-8F7B-4BDB-8973-AF1F0CBFC640}"/>
                  </c:ext>
                </c:extLst>
              </c15:ser>
            </c15:filteredBarSeries>
          </c:ext>
        </c:extLst>
      </c:barChart>
      <c:catAx>
        <c:axId val="196793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06166735"/>
        <c:crosses val="autoZero"/>
        <c:auto val="1"/>
        <c:lblAlgn val="ctr"/>
        <c:lblOffset val="100"/>
        <c:noMultiLvlLbl val="0"/>
      </c:catAx>
      <c:valAx>
        <c:axId val="1706166735"/>
        <c:scaling>
          <c:orientation val="minMax"/>
        </c:scaling>
        <c:delete val="0"/>
        <c:axPos val="l"/>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3441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2">
                <a:lumMod val="20000"/>
                <a:lumOff val="80000"/>
              </a:schemeClr>
            </a:solidFill>
            <a:ln>
              <a:solidFill>
                <a:schemeClr val="accent2">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'Expense Tracker'!$B$5:$B$6</c:f>
              <c:strCache>
                <c:ptCount val="2"/>
                <c:pt idx="0">
                  <c:v>Total Actual Expenses</c:v>
                </c:pt>
                <c:pt idx="1">
                  <c:v>Average Expense</c:v>
                </c:pt>
              </c:strCache>
            </c:strRef>
          </c:cat>
          <c:val>
            <c:numRef>
              <c:f>'Expense Tracker'!$C$5:$C$6</c:f>
              <c:numCache>
                <c:formatCode>\$#,##0.00;[Red]\-\$#,##0.00</c:formatCode>
                <c:ptCount val="2"/>
                <c:pt idx="0">
                  <c:v>4435</c:v>
                </c:pt>
                <c:pt idx="1">
                  <c:v>138.59375</c:v>
                </c:pt>
              </c:numCache>
            </c:numRef>
          </c:val>
          <c:extLst>
            <c:ext xmlns:c16="http://schemas.microsoft.com/office/drawing/2014/chart" uri="{C3380CC4-5D6E-409C-BE32-E72D297353CC}">
              <c16:uniqueId val="{00000000-09AC-4C40-A599-DBAF57A9FD13}"/>
            </c:ext>
          </c:extLst>
        </c:ser>
        <c:dLbls>
          <c:dLblPos val="outEnd"/>
          <c:showLegendKey val="0"/>
          <c:showVal val="1"/>
          <c:showCatName val="0"/>
          <c:showSerName val="0"/>
          <c:showPercent val="0"/>
          <c:showBubbleSize val="0"/>
        </c:dLbls>
        <c:gapWidth val="219"/>
        <c:overlap val="-27"/>
        <c:axId val="61950527"/>
        <c:axId val="1914425951"/>
      </c:barChart>
      <c:catAx>
        <c:axId val="619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14425951"/>
        <c:crosses val="autoZero"/>
        <c:auto val="1"/>
        <c:lblAlgn val="ctr"/>
        <c:lblOffset val="100"/>
        <c:noMultiLvlLbl val="0"/>
      </c:catAx>
      <c:valAx>
        <c:axId val="1914425951"/>
        <c:scaling>
          <c:orientation val="minMax"/>
        </c:scaling>
        <c:delete val="0"/>
        <c:axPos val="l"/>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19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r>
              <a:rPr lang="en-US" sz="1400" b="1">
                <a:latin typeface="Century Gothic" panose="020B0502020202020204" pitchFamily="34" charset="0"/>
              </a:rPr>
              <a:t>Budget vs Actual by Category</a:t>
            </a:r>
          </a:p>
        </c:rich>
      </c:tx>
      <c:overlay val="0"/>
      <c:spPr>
        <a:noFill/>
        <a:ln>
          <a:noFill/>
        </a:ln>
        <a:effectLst/>
      </c:spPr>
    </c:title>
    <c:autoTitleDeleted val="0"/>
    <c:plotArea>
      <c:layout/>
      <c:barChart>
        <c:barDir val="col"/>
        <c:grouping val="clustered"/>
        <c:varyColors val="0"/>
        <c:ser>
          <c:idx val="0"/>
          <c:order val="0"/>
          <c:tx>
            <c:v>Planned Budget</c:v>
          </c:tx>
          <c:spPr>
            <a:solidFill>
              <a:srgbClr val="115472"/>
            </a:solidFill>
            <a:ln>
              <a:noFill/>
            </a:ln>
            <a:effectLst/>
          </c:spPr>
          <c:invertIfNegative val="1"/>
          <c:cat>
            <c:strRef>
              <c:f>Dashboard!$B$36:$B$52</c:f>
              <c:strCache>
                <c:ptCount val="17"/>
                <c:pt idx="0">
                  <c:v>Housing</c:v>
                </c:pt>
                <c:pt idx="1">
                  <c:v>Utilities</c:v>
                </c:pt>
                <c:pt idx="2">
                  <c:v>Groceries</c:v>
                </c:pt>
                <c:pt idx="3">
                  <c:v>Transportation</c:v>
                </c:pt>
                <c:pt idx="4">
                  <c:v>Insurance</c:v>
                </c:pt>
                <c:pt idx="5">
                  <c:v>Healthcare</c:v>
                </c:pt>
                <c:pt idx="6">
                  <c:v>Debt Payments</c:v>
                </c:pt>
                <c:pt idx="7">
                  <c:v>Savings</c:v>
                </c:pt>
                <c:pt idx="8">
                  <c:v>Subscriptions</c:v>
                </c:pt>
                <c:pt idx="9">
                  <c:v>Dining Out</c:v>
                </c:pt>
                <c:pt idx="10">
                  <c:v>Entertainment</c:v>
                </c:pt>
                <c:pt idx="11">
                  <c:v>Shopping</c:v>
                </c:pt>
                <c:pt idx="12">
                  <c:v>Education</c:v>
                </c:pt>
                <c:pt idx="13">
                  <c:v>Personal Care</c:v>
                </c:pt>
                <c:pt idx="14">
                  <c:v>Travel</c:v>
                </c:pt>
                <c:pt idx="15">
                  <c:v>Gifts &amp; Donations</c:v>
                </c:pt>
                <c:pt idx="16">
                  <c:v>Miscellaneous</c:v>
                </c:pt>
              </c:strCache>
            </c:strRef>
          </c:cat>
          <c:val>
            <c:numRef>
              <c:f>Dashboard!$D$36:$D$52</c:f>
              <c:numCache>
                <c:formatCode>\$#,##0.00;[Red]\-\$#,##0.00</c:formatCode>
                <c:ptCount val="17"/>
                <c:pt idx="0">
                  <c:v>1500</c:v>
                </c:pt>
                <c:pt idx="1">
                  <c:v>250</c:v>
                </c:pt>
                <c:pt idx="2">
                  <c:v>650</c:v>
                </c:pt>
                <c:pt idx="3">
                  <c:v>350</c:v>
                </c:pt>
                <c:pt idx="4">
                  <c:v>280</c:v>
                </c:pt>
                <c:pt idx="5">
                  <c:v>150</c:v>
                </c:pt>
                <c:pt idx="6">
                  <c:v>450</c:v>
                </c:pt>
                <c:pt idx="7">
                  <c:v>750</c:v>
                </c:pt>
                <c:pt idx="8">
                  <c:v>90</c:v>
                </c:pt>
                <c:pt idx="9">
                  <c:v>300</c:v>
                </c:pt>
                <c:pt idx="10">
                  <c:v>200</c:v>
                </c:pt>
                <c:pt idx="11">
                  <c:v>250</c:v>
                </c:pt>
                <c:pt idx="12">
                  <c:v>100</c:v>
                </c:pt>
                <c:pt idx="13">
                  <c:v>120</c:v>
                </c:pt>
                <c:pt idx="14">
                  <c:v>200</c:v>
                </c:pt>
                <c:pt idx="15">
                  <c:v>100</c:v>
                </c:pt>
                <c:pt idx="16">
                  <c:v>150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5EFC-47BA-9587-6D2B0D7912E0}"/>
            </c:ext>
          </c:extLst>
        </c:ser>
        <c:ser>
          <c:idx val="1"/>
          <c:order val="1"/>
          <c:tx>
            <c:v>Actual Spend</c:v>
          </c:tx>
          <c:spPr>
            <a:solidFill>
              <a:srgbClr val="8599AA"/>
            </a:solidFill>
            <a:ln>
              <a:noFill/>
            </a:ln>
            <a:effectLst/>
          </c:spPr>
          <c:invertIfNegative val="1"/>
          <c:cat>
            <c:strRef>
              <c:f>Dashboard!$B$36:$B$52</c:f>
              <c:strCache>
                <c:ptCount val="17"/>
                <c:pt idx="0">
                  <c:v>Housing</c:v>
                </c:pt>
                <c:pt idx="1">
                  <c:v>Utilities</c:v>
                </c:pt>
                <c:pt idx="2">
                  <c:v>Groceries</c:v>
                </c:pt>
                <c:pt idx="3">
                  <c:v>Transportation</c:v>
                </c:pt>
                <c:pt idx="4">
                  <c:v>Insurance</c:v>
                </c:pt>
                <c:pt idx="5">
                  <c:v>Healthcare</c:v>
                </c:pt>
                <c:pt idx="6">
                  <c:v>Debt Payments</c:v>
                </c:pt>
                <c:pt idx="7">
                  <c:v>Savings</c:v>
                </c:pt>
                <c:pt idx="8">
                  <c:v>Subscriptions</c:v>
                </c:pt>
                <c:pt idx="9">
                  <c:v>Dining Out</c:v>
                </c:pt>
                <c:pt idx="10">
                  <c:v>Entertainment</c:v>
                </c:pt>
                <c:pt idx="11">
                  <c:v>Shopping</c:v>
                </c:pt>
                <c:pt idx="12">
                  <c:v>Education</c:v>
                </c:pt>
                <c:pt idx="13">
                  <c:v>Personal Care</c:v>
                </c:pt>
                <c:pt idx="14">
                  <c:v>Travel</c:v>
                </c:pt>
                <c:pt idx="15">
                  <c:v>Gifts &amp; Donations</c:v>
                </c:pt>
                <c:pt idx="16">
                  <c:v>Miscellaneous</c:v>
                </c:pt>
              </c:strCache>
            </c:strRef>
          </c:cat>
          <c:val>
            <c:numRef>
              <c:f>Dashboard!$E$36:$E$52</c:f>
              <c:numCache>
                <c:formatCode>\$#,##0.00;[Red]\-\$#,##0.00</c:formatCode>
                <c:ptCount val="17"/>
                <c:pt idx="0">
                  <c:v>1500</c:v>
                </c:pt>
                <c:pt idx="1">
                  <c:v>225</c:v>
                </c:pt>
                <c:pt idx="2">
                  <c:v>672</c:v>
                </c:pt>
                <c:pt idx="3">
                  <c:v>148</c:v>
                </c:pt>
                <c:pt idx="4">
                  <c:v>140</c:v>
                </c:pt>
                <c:pt idx="5">
                  <c:v>123</c:v>
                </c:pt>
                <c:pt idx="6">
                  <c:v>400</c:v>
                </c:pt>
                <c:pt idx="7">
                  <c:v>500</c:v>
                </c:pt>
                <c:pt idx="8">
                  <c:v>35</c:v>
                </c:pt>
                <c:pt idx="9">
                  <c:v>196</c:v>
                </c:pt>
                <c:pt idx="10">
                  <c:v>36</c:v>
                </c:pt>
                <c:pt idx="11">
                  <c:v>125</c:v>
                </c:pt>
                <c:pt idx="12">
                  <c:v>81</c:v>
                </c:pt>
                <c:pt idx="13">
                  <c:v>30</c:v>
                </c:pt>
                <c:pt idx="14">
                  <c:v>90</c:v>
                </c:pt>
                <c:pt idx="15">
                  <c:v>60</c:v>
                </c:pt>
                <c:pt idx="16">
                  <c:v>74</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5EFC-47BA-9587-6D2B0D7912E0}"/>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round/>
            </a:ln>
            <a:effectLst/>
          </c:spPr>
        </c:majorGridlines>
        <c:numFmt formatCode="General" sourceLinked="1"/>
        <c:majorTickMark val="none"/>
        <c:minorTickMark val="none"/>
        <c:tickLblPos val="nextTo"/>
        <c:spPr>
          <a:noFill/>
          <a:ln w="12700">
            <a:solidFill>
              <a:schemeClr val="bg1">
                <a:lumMod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round/>
            </a:ln>
            <a:effectLst/>
          </c:spPr>
        </c:majorGridlines>
        <c:numFmt formatCode="\$#,##0.00;[Red]\-\$#,##0.00" sourceLinked="1"/>
        <c:majorTickMark val="none"/>
        <c:minorTickMark val="none"/>
        <c:tickLblPos val="nextTo"/>
        <c:spPr>
          <a:noFill/>
          <a:ln w="12700">
            <a:solidFill>
              <a:schemeClr val="bg1">
                <a:lumMod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48650112"/>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zero"/>
    <c:showDLblsOverMax val="1"/>
  </c:chart>
  <c:spPr>
    <a:noFill/>
    <a:ln w="9525">
      <a:noFill/>
      <a:prstDash val="solid"/>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r>
              <a:rPr lang="en-US" sz="1400" b="1">
                <a:latin typeface="Century Gothic" panose="020B0502020202020204" pitchFamily="34" charset="0"/>
              </a:rPr>
              <a:t>Income vs Expenses Summary</a:t>
            </a:r>
          </a:p>
        </c:rich>
      </c:tx>
      <c:overlay val="0"/>
      <c:spPr>
        <a:noFill/>
        <a:ln>
          <a:noFill/>
        </a:ln>
        <a:effectLst/>
      </c:spPr>
    </c:title>
    <c:autoTitleDeleted val="0"/>
    <c:plotArea>
      <c:layout/>
      <c:barChart>
        <c:barDir val="col"/>
        <c:grouping val="clustered"/>
        <c:varyColors val="0"/>
        <c:ser>
          <c:idx val="0"/>
          <c:order val="0"/>
          <c:tx>
            <c:v>Amount</c:v>
          </c:tx>
          <c:spPr>
            <a:solidFill>
              <a:srgbClr val="F2F2F2"/>
            </a:solidFill>
            <a:ln>
              <a:solidFill>
                <a:schemeClr val="bg1">
                  <a:lumMod val="85000"/>
                </a:schemeClr>
              </a:solid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12700">
                      <a:solidFill>
                        <a:schemeClr val="tx1"/>
                      </a:solidFill>
                      <a:prstDash val="solid"/>
                      <a:round/>
                    </a:ln>
                    <a:effectLst/>
                  </c:spPr>
                </c15:leaderLines>
              </c:ext>
            </c:extLst>
          </c:dLbls>
          <c:cat>
            <c:strRef>
              <c:f>Dashboard!$K$12:$K$14</c:f>
              <c:strCache>
                <c:ptCount val="3"/>
                <c:pt idx="0">
                  <c:v>Planned Income</c:v>
                </c:pt>
                <c:pt idx="1">
                  <c:v>Planned Expense Budget</c:v>
                </c:pt>
                <c:pt idx="2">
                  <c:v>Actual Expenses</c:v>
                </c:pt>
              </c:strCache>
            </c:strRef>
          </c:cat>
          <c:val>
            <c:numRef>
              <c:f>Dashboard!$M$12:$M$14</c:f>
              <c:numCache>
                <c:formatCode>\$#,##0.00;[Red]\-\$#,##0.00</c:formatCode>
                <c:ptCount val="3"/>
                <c:pt idx="0">
                  <c:v>6150</c:v>
                </c:pt>
                <c:pt idx="1">
                  <c:v>5890</c:v>
                </c:pt>
                <c:pt idx="2">
                  <c:v>4435</c:v>
                </c:pt>
              </c:numCache>
            </c:numRef>
          </c:val>
          <c:extLst>
            <c:ext xmlns:c14="http://schemas.microsoft.com/office/drawing/2007/8/2/chart" uri="{6F2FDCE9-48DA-4B69-8628-5D25D57E5C99}">
              <c14:invertSolidFillFmt>
                <c14:spPr xmlns:c14="http://schemas.microsoft.com/office/drawing/2007/8/2/chart">
                  <a:solidFill>
                    <a:srgbClr val="FFFFFF"/>
                  </a:solidFill>
                  <a:ln>
                    <a:solidFill>
                      <a:schemeClr val="bg1">
                        <a:lumMod val="85000"/>
                      </a:schemeClr>
                    </a:solidFill>
                  </a:ln>
                  <a:effectLst/>
                </c14:spPr>
              </c14:invertSolidFillFmt>
            </c:ext>
            <c:ext xmlns:c16="http://schemas.microsoft.com/office/drawing/2014/chart" uri="{C3380CC4-5D6E-409C-BE32-E72D297353CC}">
              <c16:uniqueId val="{00000000-1D7B-48C9-A8EB-0E1A53A3EE7C}"/>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round/>
            </a:ln>
            <a:effectLst/>
          </c:spPr>
        </c:majorGridlines>
        <c:numFmt formatCode="General" sourceLinked="1"/>
        <c:majorTickMark val="none"/>
        <c:minorTickMark val="none"/>
        <c:tickLblPos val="nextTo"/>
        <c:spPr>
          <a:noFill/>
          <a:ln w="12700">
            <a:solidFill>
              <a:schemeClr val="bg1">
                <a:lumMod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round/>
            </a:ln>
            <a:effectLst/>
          </c:spPr>
        </c:majorGridlines>
        <c:numFmt formatCode="\$#,##0.00;[Red]\-\$#,##0.00" sourceLinked="1"/>
        <c:majorTickMark val="none"/>
        <c:minorTickMark val="none"/>
        <c:tickLblPos val="nextTo"/>
        <c:spPr>
          <a:noFill/>
          <a:ln w="12700">
            <a:solidFill>
              <a:schemeClr val="bg1">
                <a:lumMod val="7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48650112"/>
        <c:crosses val="autoZero"/>
        <c:crossBetween val="between"/>
      </c:valAx>
      <c:spPr>
        <a:noFill/>
        <a:ln>
          <a:noFill/>
        </a:ln>
        <a:effectLst/>
      </c:spPr>
    </c:plotArea>
    <c:plotVisOnly val="1"/>
    <c:dispBlanksAs val="zero"/>
    <c:showDLblsOverMax val="1"/>
  </c:chart>
  <c:spPr>
    <a:noFill/>
    <a:ln w="9525">
      <a:noFill/>
      <a:prstDash val="solid"/>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400" b="1"/>
              <a:t>Category</a:t>
            </a:r>
            <a:r>
              <a:rPr lang="en-US" sz="1400" b="1" baseline="0"/>
              <a:t> wise Planned Budget &amp; Spend</a:t>
            </a:r>
            <a:endParaRPr lang="en-US" sz="14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Dashboard!$D$35</c:f>
              <c:strCache>
                <c:ptCount val="1"/>
                <c:pt idx="0">
                  <c:v>Planned Budget</c:v>
                </c:pt>
              </c:strCache>
            </c:strRef>
          </c:tx>
          <c:spPr>
            <a:solidFill>
              <a:schemeClr val="accent1">
                <a:shade val="76000"/>
              </a:schemeClr>
            </a:solidFill>
            <a:ln>
              <a:noFill/>
            </a:ln>
            <a:effectLst/>
          </c:spPr>
          <c:invertIfNegative val="0"/>
          <c:cat>
            <c:strRef>
              <c:f>Dashboard!$B$36:$B$52</c:f>
              <c:strCache>
                <c:ptCount val="17"/>
                <c:pt idx="0">
                  <c:v>Housing</c:v>
                </c:pt>
                <c:pt idx="1">
                  <c:v>Utilities</c:v>
                </c:pt>
                <c:pt idx="2">
                  <c:v>Groceries</c:v>
                </c:pt>
                <c:pt idx="3">
                  <c:v>Transportation</c:v>
                </c:pt>
                <c:pt idx="4">
                  <c:v>Insurance</c:v>
                </c:pt>
                <c:pt idx="5">
                  <c:v>Healthcare</c:v>
                </c:pt>
                <c:pt idx="6">
                  <c:v>Debt Payments</c:v>
                </c:pt>
                <c:pt idx="7">
                  <c:v>Savings</c:v>
                </c:pt>
                <c:pt idx="8">
                  <c:v>Subscriptions</c:v>
                </c:pt>
                <c:pt idx="9">
                  <c:v>Dining Out</c:v>
                </c:pt>
                <c:pt idx="10">
                  <c:v>Entertainment</c:v>
                </c:pt>
                <c:pt idx="11">
                  <c:v>Shopping</c:v>
                </c:pt>
                <c:pt idx="12">
                  <c:v>Education</c:v>
                </c:pt>
                <c:pt idx="13">
                  <c:v>Personal Care</c:v>
                </c:pt>
                <c:pt idx="14">
                  <c:v>Travel</c:v>
                </c:pt>
                <c:pt idx="15">
                  <c:v>Gifts &amp; Donations</c:v>
                </c:pt>
                <c:pt idx="16">
                  <c:v>Miscellaneous</c:v>
                </c:pt>
              </c:strCache>
            </c:strRef>
          </c:cat>
          <c:val>
            <c:numRef>
              <c:f>Dashboard!$D$36:$D$52</c:f>
              <c:numCache>
                <c:formatCode>\$#,##0.00;[Red]\-\$#,##0.00</c:formatCode>
                <c:ptCount val="17"/>
                <c:pt idx="0">
                  <c:v>1500</c:v>
                </c:pt>
                <c:pt idx="1">
                  <c:v>250</c:v>
                </c:pt>
                <c:pt idx="2">
                  <c:v>650</c:v>
                </c:pt>
                <c:pt idx="3">
                  <c:v>350</c:v>
                </c:pt>
                <c:pt idx="4">
                  <c:v>280</c:v>
                </c:pt>
                <c:pt idx="5">
                  <c:v>150</c:v>
                </c:pt>
                <c:pt idx="6">
                  <c:v>450</c:v>
                </c:pt>
                <c:pt idx="7">
                  <c:v>750</c:v>
                </c:pt>
                <c:pt idx="8">
                  <c:v>90</c:v>
                </c:pt>
                <c:pt idx="9">
                  <c:v>300</c:v>
                </c:pt>
                <c:pt idx="10">
                  <c:v>200</c:v>
                </c:pt>
                <c:pt idx="11">
                  <c:v>250</c:v>
                </c:pt>
                <c:pt idx="12">
                  <c:v>100</c:v>
                </c:pt>
                <c:pt idx="13">
                  <c:v>120</c:v>
                </c:pt>
                <c:pt idx="14">
                  <c:v>200</c:v>
                </c:pt>
                <c:pt idx="15">
                  <c:v>100</c:v>
                </c:pt>
                <c:pt idx="16">
                  <c:v>150</c:v>
                </c:pt>
              </c:numCache>
            </c:numRef>
          </c:val>
          <c:extLst>
            <c:ext xmlns:c16="http://schemas.microsoft.com/office/drawing/2014/chart" uri="{C3380CC4-5D6E-409C-BE32-E72D297353CC}">
              <c16:uniqueId val="{00000000-39CD-4142-9695-9DAD690E9152}"/>
            </c:ext>
          </c:extLst>
        </c:ser>
        <c:ser>
          <c:idx val="1"/>
          <c:order val="1"/>
          <c:tx>
            <c:strRef>
              <c:f>Dashboard!$E$35</c:f>
              <c:strCache>
                <c:ptCount val="1"/>
                <c:pt idx="0">
                  <c:v>Actual Spend</c:v>
                </c:pt>
              </c:strCache>
            </c:strRef>
          </c:tx>
          <c:spPr>
            <a:solidFill>
              <a:schemeClr val="accent1">
                <a:tint val="77000"/>
              </a:schemeClr>
            </a:solidFill>
            <a:ln>
              <a:noFill/>
            </a:ln>
            <a:effectLst/>
          </c:spPr>
          <c:invertIfNegative val="0"/>
          <c:cat>
            <c:strRef>
              <c:f>Dashboard!$B$36:$B$52</c:f>
              <c:strCache>
                <c:ptCount val="17"/>
                <c:pt idx="0">
                  <c:v>Housing</c:v>
                </c:pt>
                <c:pt idx="1">
                  <c:v>Utilities</c:v>
                </c:pt>
                <c:pt idx="2">
                  <c:v>Groceries</c:v>
                </c:pt>
                <c:pt idx="3">
                  <c:v>Transportation</c:v>
                </c:pt>
                <c:pt idx="4">
                  <c:v>Insurance</c:v>
                </c:pt>
                <c:pt idx="5">
                  <c:v>Healthcare</c:v>
                </c:pt>
                <c:pt idx="6">
                  <c:v>Debt Payments</c:v>
                </c:pt>
                <c:pt idx="7">
                  <c:v>Savings</c:v>
                </c:pt>
                <c:pt idx="8">
                  <c:v>Subscriptions</c:v>
                </c:pt>
                <c:pt idx="9">
                  <c:v>Dining Out</c:v>
                </c:pt>
                <c:pt idx="10">
                  <c:v>Entertainment</c:v>
                </c:pt>
                <c:pt idx="11">
                  <c:v>Shopping</c:v>
                </c:pt>
                <c:pt idx="12">
                  <c:v>Education</c:v>
                </c:pt>
                <c:pt idx="13">
                  <c:v>Personal Care</c:v>
                </c:pt>
                <c:pt idx="14">
                  <c:v>Travel</c:v>
                </c:pt>
                <c:pt idx="15">
                  <c:v>Gifts &amp; Donations</c:v>
                </c:pt>
                <c:pt idx="16">
                  <c:v>Miscellaneous</c:v>
                </c:pt>
              </c:strCache>
            </c:strRef>
          </c:cat>
          <c:val>
            <c:numRef>
              <c:f>Dashboard!$E$36:$E$52</c:f>
              <c:numCache>
                <c:formatCode>\$#,##0.00;[Red]\-\$#,##0.00</c:formatCode>
                <c:ptCount val="17"/>
                <c:pt idx="0">
                  <c:v>1500</c:v>
                </c:pt>
                <c:pt idx="1">
                  <c:v>225</c:v>
                </c:pt>
                <c:pt idx="2">
                  <c:v>672</c:v>
                </c:pt>
                <c:pt idx="3">
                  <c:v>148</c:v>
                </c:pt>
                <c:pt idx="4">
                  <c:v>140</c:v>
                </c:pt>
                <c:pt idx="5">
                  <c:v>123</c:v>
                </c:pt>
                <c:pt idx="6">
                  <c:v>400</c:v>
                </c:pt>
                <c:pt idx="7">
                  <c:v>500</c:v>
                </c:pt>
                <c:pt idx="8">
                  <c:v>35</c:v>
                </c:pt>
                <c:pt idx="9">
                  <c:v>196</c:v>
                </c:pt>
                <c:pt idx="10">
                  <c:v>36</c:v>
                </c:pt>
                <c:pt idx="11">
                  <c:v>125</c:v>
                </c:pt>
                <c:pt idx="12">
                  <c:v>81</c:v>
                </c:pt>
                <c:pt idx="13">
                  <c:v>30</c:v>
                </c:pt>
                <c:pt idx="14">
                  <c:v>90</c:v>
                </c:pt>
                <c:pt idx="15">
                  <c:v>60</c:v>
                </c:pt>
                <c:pt idx="16">
                  <c:v>74</c:v>
                </c:pt>
              </c:numCache>
            </c:numRef>
          </c:val>
          <c:extLst>
            <c:ext xmlns:c16="http://schemas.microsoft.com/office/drawing/2014/chart" uri="{C3380CC4-5D6E-409C-BE32-E72D297353CC}">
              <c16:uniqueId val="{00000001-39CD-4142-9695-9DAD690E9152}"/>
            </c:ext>
          </c:extLst>
        </c:ser>
        <c:dLbls>
          <c:showLegendKey val="0"/>
          <c:showVal val="0"/>
          <c:showCatName val="0"/>
          <c:showSerName val="0"/>
          <c:showPercent val="0"/>
          <c:showBubbleSize val="0"/>
        </c:dLbls>
        <c:gapWidth val="150"/>
        <c:overlap val="100"/>
        <c:axId val="1703420447"/>
        <c:axId val="1703440127"/>
      </c:barChart>
      <c:catAx>
        <c:axId val="170342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03440127"/>
        <c:crosses val="autoZero"/>
        <c:auto val="1"/>
        <c:lblAlgn val="ctr"/>
        <c:lblOffset val="100"/>
        <c:noMultiLvlLbl val="0"/>
      </c:catAx>
      <c:valAx>
        <c:axId val="1703440127"/>
        <c:scaling>
          <c:orientation val="minMax"/>
        </c:scaling>
        <c:delete val="0"/>
        <c:axPos val="l"/>
        <c:majorGridlines>
          <c:spPr>
            <a:ln w="9525" cap="flat" cmpd="sng" algn="ctr">
              <a:solidFill>
                <a:schemeClr val="tx1">
                  <a:lumMod val="15000"/>
                  <a:lumOff val="85000"/>
                </a:schemeClr>
              </a:solidFill>
              <a:round/>
            </a:ln>
            <a:effectLst/>
          </c:spPr>
        </c:majorGridlines>
        <c:numFmt formatCode="\$#,##0.00;[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03420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15873</xdr:colOff>
      <xdr:row>4</xdr:row>
      <xdr:rowOff>1588</xdr:rowOff>
    </xdr:from>
    <xdr:to>
      <xdr:col>7</xdr:col>
      <xdr:colOff>1563686</xdr:colOff>
      <xdr:row>8</xdr:row>
      <xdr:rowOff>15875</xdr:rowOff>
    </xdr:to>
    <xdr:graphicFrame macro="">
      <xdr:nvGraphicFramePr>
        <xdr:cNvPr id="2" name="Chart 1">
          <a:extLst>
            <a:ext uri="{FF2B5EF4-FFF2-40B4-BE49-F238E27FC236}">
              <a16:creationId xmlns:a16="http://schemas.microsoft.com/office/drawing/2014/main" id="{CD6D1BC7-99A7-822A-B998-BCE2515445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15875</xdr:colOff>
      <xdr:row>4</xdr:row>
      <xdr:rowOff>9525</xdr:rowOff>
    </xdr:from>
    <xdr:to>
      <xdr:col>6</xdr:col>
      <xdr:colOff>3373438</xdr:colOff>
      <xdr:row>7</xdr:row>
      <xdr:rowOff>254000</xdr:rowOff>
    </xdr:to>
    <xdr:graphicFrame macro="">
      <xdr:nvGraphicFramePr>
        <xdr:cNvPr id="2" name="Chart 1">
          <a:extLst>
            <a:ext uri="{FF2B5EF4-FFF2-40B4-BE49-F238E27FC236}">
              <a16:creationId xmlns:a16="http://schemas.microsoft.com/office/drawing/2014/main" id="{17EF8A43-94F6-763C-7545-4C6382CFA5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198434</xdr:colOff>
      <xdr:row>9</xdr:row>
      <xdr:rowOff>277806</xdr:rowOff>
    </xdr:from>
    <xdr:ext cx="7667629" cy="3071811"/>
    <xdr:graphicFrame macro="">
      <xdr:nvGraphicFramePr>
        <xdr:cNvPr id="2" name="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8</xdr:col>
      <xdr:colOff>0</xdr:colOff>
      <xdr:row>22</xdr:row>
      <xdr:rowOff>0</xdr:rowOff>
    </xdr:from>
    <xdr:ext cx="4794250" cy="2801937"/>
    <xdr:graphicFrame macro="">
      <xdr:nvGraphicFramePr>
        <xdr:cNvPr id="5" name="Chart">
          <a:extLst>
            <a:ext uri="{FF2B5EF4-FFF2-40B4-BE49-F238E27FC236}">
              <a16:creationId xmlns:a16="http://schemas.microsoft.com/office/drawing/2014/main" id="{DBC1F135-2EC5-4EF3-A4BD-9949CA6D0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xdr:from>
      <xdr:col>1</xdr:col>
      <xdr:colOff>7937</xdr:colOff>
      <xdr:row>22</xdr:row>
      <xdr:rowOff>9524</xdr:rowOff>
    </xdr:from>
    <xdr:to>
      <xdr:col>6</xdr:col>
      <xdr:colOff>1039812</xdr:colOff>
      <xdr:row>31</xdr:row>
      <xdr:rowOff>252412</xdr:rowOff>
    </xdr:to>
    <xdr:graphicFrame macro="">
      <xdr:nvGraphicFramePr>
        <xdr:cNvPr id="6" name="Chart 5">
          <a:extLst>
            <a:ext uri="{FF2B5EF4-FFF2-40B4-BE49-F238E27FC236}">
              <a16:creationId xmlns:a16="http://schemas.microsoft.com/office/drawing/2014/main" id="{1B30F5B7-95FB-7519-63A8-C39E7D20BD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comeSourcesTable" displayName="IncomeSourcesTable" ref="B13:B28" headerRowDxfId="53" dataDxfId="51" totalsRowDxfId="50" headerRowBorderDxfId="52">
  <tableColumns count="1">
    <tableColumn id="1" xr3:uid="{00000000-0010-0000-0000-000001000000}" name="Source" dataDxfId="4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enseCategoriesTable" displayName="ExpenseCategoriesTable" ref="D13:D38" headerRowDxfId="48" dataDxfId="46" totalsRowDxfId="45" headerRowBorderDxfId="47">
  <tableColumns count="1">
    <tableColumn id="1" xr3:uid="{00000000-0010-0000-0100-000001000000}" name="Category"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aymentMethodsTable" displayName="PaymentMethodsTable" ref="F13:F26" headerRowDxfId="43" dataDxfId="41" totalsRowDxfId="40" headerRowBorderDxfId="42">
  <tableColumns count="1">
    <tableColumn id="1" xr3:uid="{00000000-0010-0000-0200-000001000000}" name="Method" dataDxfId="3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lannedIncomeTable" displayName="PlannedIncomeTable" ref="B11:D39" headerRowDxfId="38" dataDxfId="36" totalsRowDxfId="35" headerRowBorderDxfId="37">
  <tableColumns count="3">
    <tableColumn id="1" xr3:uid="{00000000-0010-0000-0300-000001000000}" name="Income Source" dataDxfId="34"/>
    <tableColumn id="2" xr3:uid="{00000000-0010-0000-0300-000002000000}" name="Planned Amount" dataDxfId="33"/>
    <tableColumn id="3" xr3:uid="{00000000-0010-0000-0300-000003000000}" name="Notes" dataDxfId="3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xpenseTrackerTable" displayName="ExpenseTrackerTable" ref="B11:G311" headerRowDxfId="31" dataDxfId="29" totalsRowDxfId="28" headerRowBorderDxfId="30">
  <tableColumns count="6">
    <tableColumn id="1" xr3:uid="{00000000-0010-0000-0500-000001000000}" name="Date" dataDxfId="27"/>
    <tableColumn id="2" xr3:uid="{00000000-0010-0000-0500-000002000000}" name="Description" dataDxfId="26"/>
    <tableColumn id="3" xr3:uid="{00000000-0010-0000-0500-000003000000}" name="Category" dataDxfId="25"/>
    <tableColumn id="4" xr3:uid="{00000000-0010-0000-0500-000004000000}" name="Payment Method" dataDxfId="24"/>
    <tableColumn id="5" xr3:uid="{00000000-0010-0000-0500-000005000000}" name="Amount" dataDxfId="23"/>
    <tableColumn id="6" xr3:uid="{00000000-0010-0000-0500-000006000000}" name="Notes" dataDxfId="22"/>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B68A650-9E60-4045-B6F2-70CD745EC5B4}">
  <we:reference id="wa200010215" version="2.0.0.0" store="en-US" storeType="OMEX"/>
  <we:alternateReferences>
    <we:reference id="WA200010215" version="2.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othecalcul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dothecalculation.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dothecalcul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showGridLines="0" tabSelected="1" zoomScale="80" zoomScaleNormal="80" workbookViewId="0"/>
  </sheetViews>
  <sheetFormatPr defaultRowHeight="22" customHeight="1"/>
  <cols>
    <col min="1" max="1" width="2.58203125" style="3" customWidth="1"/>
    <col min="2" max="9" width="20.58203125" style="3" customWidth="1"/>
    <col min="10" max="10" width="3.9140625" style="3" customWidth="1"/>
    <col min="11" max="16384" width="8.6640625" style="3"/>
  </cols>
  <sheetData>
    <row r="1" spans="1:10" ht="10" customHeight="1">
      <c r="A1" s="2"/>
      <c r="B1" s="2"/>
      <c r="C1" s="2"/>
      <c r="D1" s="2"/>
      <c r="E1" s="2"/>
      <c r="F1" s="2"/>
      <c r="G1" s="2"/>
      <c r="H1" s="2"/>
      <c r="I1" s="2"/>
      <c r="J1" s="2"/>
    </row>
    <row r="2" spans="1:10" ht="22" customHeight="1">
      <c r="A2" s="2"/>
      <c r="B2" s="2"/>
      <c r="C2" s="2"/>
      <c r="D2" s="2"/>
      <c r="E2" s="2"/>
      <c r="F2" s="2"/>
      <c r="G2" s="2"/>
      <c r="H2" s="2"/>
      <c r="I2" s="2"/>
      <c r="J2" s="2"/>
    </row>
    <row r="3" spans="1:10" ht="22" customHeight="1">
      <c r="A3" s="2"/>
      <c r="B3" s="80" t="s">
        <v>0</v>
      </c>
      <c r="C3" s="80"/>
      <c r="D3" s="80"/>
      <c r="E3" s="80"/>
      <c r="F3" s="80"/>
      <c r="G3" s="80"/>
      <c r="H3" s="80"/>
      <c r="I3" s="80"/>
      <c r="J3" s="2"/>
    </row>
    <row r="4" spans="1:10" ht="22" customHeight="1">
      <c r="A4" s="2"/>
      <c r="B4" s="80"/>
      <c r="C4" s="80"/>
      <c r="D4" s="80"/>
      <c r="E4" s="80"/>
      <c r="F4" s="80"/>
      <c r="G4" s="80"/>
      <c r="H4" s="80"/>
      <c r="I4" s="80"/>
      <c r="J4" s="2"/>
    </row>
    <row r="5" spans="1:10" ht="22" customHeight="1">
      <c r="A5" s="2"/>
      <c r="B5" s="80"/>
      <c r="C5" s="80"/>
      <c r="D5" s="80"/>
      <c r="E5" s="80"/>
      <c r="F5" s="80"/>
      <c r="G5" s="80"/>
      <c r="H5" s="80"/>
      <c r="I5" s="80"/>
      <c r="J5" s="2"/>
    </row>
    <row r="6" spans="1:10" ht="22" customHeight="1">
      <c r="A6" s="2"/>
      <c r="B6" s="81" t="s">
        <v>1</v>
      </c>
      <c r="C6" s="81"/>
      <c r="D6" s="81"/>
      <c r="E6" s="81"/>
      <c r="F6" s="81"/>
      <c r="G6" s="81"/>
      <c r="H6" s="81"/>
      <c r="I6" s="81"/>
      <c r="J6" s="2"/>
    </row>
    <row r="7" spans="1:10" ht="22" customHeight="1">
      <c r="A7" s="2"/>
      <c r="B7" s="2"/>
      <c r="C7" s="2"/>
      <c r="D7" s="2"/>
      <c r="E7" s="2"/>
      <c r="F7" s="2"/>
      <c r="G7" s="2"/>
      <c r="H7" s="2"/>
      <c r="I7" s="2"/>
      <c r="J7" s="2"/>
    </row>
    <row r="8" spans="1:10" ht="22" customHeight="1">
      <c r="A8" s="2"/>
      <c r="B8" s="82" t="s">
        <v>177</v>
      </c>
      <c r="C8" s="83"/>
      <c r="D8" s="83"/>
      <c r="E8" s="83"/>
      <c r="F8" s="83"/>
      <c r="G8" s="83"/>
      <c r="H8" s="83"/>
      <c r="I8" s="84"/>
      <c r="J8" s="2"/>
    </row>
    <row r="9" spans="1:10" ht="22" customHeight="1">
      <c r="A9" s="2"/>
      <c r="B9" s="85"/>
      <c r="C9" s="86"/>
      <c r="D9" s="86"/>
      <c r="E9" s="86"/>
      <c r="F9" s="86"/>
      <c r="G9" s="86"/>
      <c r="H9" s="86"/>
      <c r="I9" s="87"/>
      <c r="J9" s="2"/>
    </row>
    <row r="10" spans="1:10" ht="22" customHeight="1">
      <c r="A10" s="2"/>
      <c r="B10" s="85"/>
      <c r="C10" s="86"/>
      <c r="D10" s="86"/>
      <c r="E10" s="86"/>
      <c r="F10" s="86"/>
      <c r="G10" s="86"/>
      <c r="H10" s="86"/>
      <c r="I10" s="87"/>
      <c r="J10" s="2"/>
    </row>
    <row r="11" spans="1:10" ht="22" customHeight="1">
      <c r="A11" s="2"/>
      <c r="B11" s="85"/>
      <c r="C11" s="86"/>
      <c r="D11" s="86"/>
      <c r="E11" s="86"/>
      <c r="F11" s="86"/>
      <c r="G11" s="86"/>
      <c r="H11" s="86"/>
      <c r="I11" s="87"/>
      <c r="J11" s="2"/>
    </row>
    <row r="12" spans="1:10" ht="22" customHeight="1">
      <c r="A12" s="2"/>
      <c r="B12" s="85"/>
      <c r="C12" s="86"/>
      <c r="D12" s="86"/>
      <c r="E12" s="86"/>
      <c r="F12" s="86"/>
      <c r="G12" s="86"/>
      <c r="H12" s="86"/>
      <c r="I12" s="87"/>
      <c r="J12" s="2"/>
    </row>
    <row r="13" spans="1:10" ht="22" customHeight="1">
      <c r="A13" s="2"/>
      <c r="B13" s="85"/>
      <c r="C13" s="86"/>
      <c r="D13" s="86"/>
      <c r="E13" s="86"/>
      <c r="F13" s="86"/>
      <c r="G13" s="86"/>
      <c r="H13" s="86"/>
      <c r="I13" s="87"/>
      <c r="J13" s="2"/>
    </row>
    <row r="14" spans="1:10" ht="22" customHeight="1">
      <c r="A14" s="2"/>
      <c r="B14" s="85"/>
      <c r="C14" s="86"/>
      <c r="D14" s="86"/>
      <c r="E14" s="86"/>
      <c r="F14" s="86"/>
      <c r="G14" s="86"/>
      <c r="H14" s="86"/>
      <c r="I14" s="87"/>
      <c r="J14" s="2"/>
    </row>
    <row r="15" spans="1:10" ht="22" customHeight="1">
      <c r="A15" s="2"/>
      <c r="B15" s="85"/>
      <c r="C15" s="86"/>
      <c r="D15" s="86"/>
      <c r="E15" s="86"/>
      <c r="F15" s="86"/>
      <c r="G15" s="86"/>
      <c r="H15" s="86"/>
      <c r="I15" s="87"/>
      <c r="J15" s="2"/>
    </row>
    <row r="16" spans="1:10" ht="22" customHeight="1">
      <c r="A16" s="2"/>
      <c r="B16" s="85"/>
      <c r="C16" s="86"/>
      <c r="D16" s="86"/>
      <c r="E16" s="86"/>
      <c r="F16" s="86"/>
      <c r="G16" s="86"/>
      <c r="H16" s="86"/>
      <c r="I16" s="87"/>
      <c r="J16" s="2"/>
    </row>
    <row r="17" spans="1:10" ht="22" customHeight="1">
      <c r="A17" s="2"/>
      <c r="B17" s="88"/>
      <c r="C17" s="89"/>
      <c r="D17" s="89"/>
      <c r="E17" s="89"/>
      <c r="F17" s="89"/>
      <c r="G17" s="89"/>
      <c r="H17" s="89"/>
      <c r="I17" s="90"/>
      <c r="J17" s="2"/>
    </row>
    <row r="18" spans="1:10" ht="22" customHeight="1">
      <c r="A18" s="2"/>
      <c r="B18" s="2"/>
      <c r="C18" s="2"/>
      <c r="D18" s="2"/>
      <c r="E18" s="2"/>
      <c r="F18" s="2"/>
      <c r="G18" s="2"/>
      <c r="H18" s="2"/>
      <c r="I18" s="2"/>
      <c r="J18" s="2"/>
    </row>
    <row r="19" spans="1:10" ht="22" customHeight="1">
      <c r="A19" s="2"/>
      <c r="B19" s="2"/>
      <c r="C19" s="2"/>
      <c r="D19" s="2"/>
      <c r="E19" s="2"/>
      <c r="F19" s="2"/>
      <c r="G19" s="2"/>
      <c r="H19" s="2"/>
      <c r="I19" s="2"/>
      <c r="J19" s="2"/>
    </row>
    <row r="20" spans="1:10" ht="22" customHeight="1">
      <c r="A20" s="2"/>
      <c r="B20" s="2"/>
      <c r="C20" s="91" t="s">
        <v>2</v>
      </c>
      <c r="D20" s="92"/>
      <c r="E20" s="92"/>
      <c r="F20" s="92"/>
      <c r="G20" s="92"/>
      <c r="H20" s="93"/>
      <c r="I20" s="2"/>
      <c r="J20" s="2"/>
    </row>
    <row r="21" spans="1:10" ht="22" customHeight="1">
      <c r="A21" s="2"/>
      <c r="B21" s="2"/>
      <c r="C21" s="94"/>
      <c r="D21" s="95"/>
      <c r="E21" s="95"/>
      <c r="F21" s="95"/>
      <c r="G21" s="95"/>
      <c r="H21" s="96"/>
      <c r="I21" s="2"/>
      <c r="J21" s="2"/>
    </row>
    <row r="22" spans="1:10" ht="22" customHeight="1">
      <c r="A22" s="2"/>
      <c r="B22" s="2"/>
      <c r="C22" s="97"/>
      <c r="D22" s="98"/>
      <c r="E22" s="98"/>
      <c r="F22" s="98"/>
      <c r="G22" s="98"/>
      <c r="H22" s="99"/>
      <c r="I22" s="2"/>
      <c r="J22" s="2"/>
    </row>
    <row r="23" spans="1:10" ht="22" customHeight="1">
      <c r="A23" s="2"/>
      <c r="B23" s="2"/>
      <c r="C23" s="2"/>
      <c r="D23" s="2"/>
      <c r="E23" s="2"/>
      <c r="F23" s="2"/>
      <c r="G23" s="2"/>
      <c r="H23" s="2"/>
      <c r="I23" s="2"/>
      <c r="J23" s="2"/>
    </row>
    <row r="24" spans="1:10" ht="22" customHeight="1">
      <c r="A24" s="2"/>
      <c r="B24" s="79" t="s">
        <v>3</v>
      </c>
      <c r="C24" s="79"/>
      <c r="D24" s="79"/>
      <c r="E24" s="79"/>
      <c r="F24" s="79"/>
      <c r="G24" s="79"/>
      <c r="H24" s="79"/>
      <c r="I24" s="79"/>
      <c r="J24" s="2"/>
    </row>
    <row r="25" spans="1:10" ht="22" customHeight="1">
      <c r="A25" s="2"/>
      <c r="B25" s="79"/>
      <c r="C25" s="79"/>
      <c r="D25" s="79"/>
      <c r="E25" s="79"/>
      <c r="F25" s="79"/>
      <c r="G25" s="79"/>
      <c r="H25" s="79"/>
      <c r="I25" s="79"/>
      <c r="J25" s="2"/>
    </row>
    <row r="26" spans="1:10" ht="22" customHeight="1">
      <c r="A26" s="2"/>
      <c r="B26" s="2"/>
      <c r="C26" s="2"/>
      <c r="D26" s="2"/>
      <c r="E26" s="2"/>
      <c r="F26" s="2"/>
      <c r="G26" s="2"/>
      <c r="H26" s="2"/>
      <c r="I26" s="2"/>
      <c r="J26" s="2"/>
    </row>
    <row r="27" spans="1:10" ht="22" customHeight="1">
      <c r="A27" s="2"/>
      <c r="B27" s="2"/>
      <c r="C27" s="2"/>
      <c r="D27" s="2"/>
      <c r="E27" s="2"/>
      <c r="F27" s="2"/>
      <c r="G27" s="2"/>
      <c r="H27" s="2"/>
      <c r="I27" s="2"/>
      <c r="J27" s="2"/>
    </row>
    <row r="28" spans="1:10" ht="22" customHeight="1">
      <c r="A28" s="2"/>
      <c r="B28" s="2"/>
      <c r="C28" s="2"/>
      <c r="D28" s="2"/>
      <c r="E28" s="2"/>
      <c r="F28" s="4"/>
      <c r="G28" s="2"/>
      <c r="H28" s="2"/>
      <c r="I28" s="2"/>
      <c r="J28" s="2"/>
    </row>
  </sheetData>
  <mergeCells count="5">
    <mergeCell ref="B24:I25"/>
    <mergeCell ref="B3:I5"/>
    <mergeCell ref="B6:I6"/>
    <mergeCell ref="B8:I17"/>
    <mergeCell ref="C20:H22"/>
  </mergeCells>
  <hyperlinks>
    <hyperlink ref="C20:H22" location="'Start Here'!A1" display="Start with the Start Here sheet." xr:uid="{0BD1BADA-CA90-415D-8CDE-420AA3566D3C}"/>
    <hyperlink ref="B24:I25" r:id="rId1" display="Do The Calculation • dothecalculation.com" xr:uid="{297597C8-C3A1-4660-9935-A72DF2C969C3}"/>
  </hyperlinks>
  <pageMargins left="0.25" right="0.25" top="0.25" bottom="0.25" header="0" footer="0"/>
  <pageSetup scale="72"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
  <sheetViews>
    <sheetView showGridLines="0" zoomScale="80" zoomScaleNormal="80" workbookViewId="0"/>
  </sheetViews>
  <sheetFormatPr defaultRowHeight="22" customHeight="1"/>
  <cols>
    <col min="1" max="1" width="2.58203125" style="3" customWidth="1"/>
    <col min="2" max="11" width="15.58203125" style="3" customWidth="1"/>
    <col min="12" max="12" width="2.58203125" style="3" customWidth="1"/>
    <col min="13" max="16384" width="8.6640625" style="3"/>
  </cols>
  <sheetData>
    <row r="1" spans="1:11" ht="10" customHeight="1">
      <c r="A1" s="2"/>
      <c r="B1" s="2"/>
      <c r="C1" s="2"/>
      <c r="D1" s="2"/>
      <c r="E1" s="2"/>
      <c r="F1" s="2"/>
      <c r="G1" s="2"/>
      <c r="H1" s="2"/>
      <c r="I1" s="2"/>
      <c r="J1" s="2"/>
      <c r="K1" s="2"/>
    </row>
    <row r="2" spans="1:11" ht="25" customHeight="1">
      <c r="A2" s="2"/>
      <c r="B2" s="100" t="s">
        <v>157</v>
      </c>
      <c r="C2" s="100"/>
      <c r="D2" s="100"/>
      <c r="E2" s="100"/>
      <c r="F2" s="100"/>
      <c r="G2" s="100"/>
      <c r="H2" s="100"/>
      <c r="I2" s="100"/>
      <c r="J2" s="100"/>
      <c r="K2" s="124"/>
    </row>
    <row r="3" spans="1:11" ht="25" customHeight="1">
      <c r="A3" s="2"/>
      <c r="B3" s="100"/>
      <c r="C3" s="100"/>
      <c r="D3" s="100"/>
      <c r="E3" s="100"/>
      <c r="F3" s="100"/>
      <c r="G3" s="100"/>
      <c r="H3" s="100"/>
      <c r="I3" s="100"/>
      <c r="J3" s="100"/>
      <c r="K3" s="125"/>
    </row>
    <row r="4" spans="1:11" ht="30" customHeight="1">
      <c r="A4" s="2"/>
      <c r="B4" s="120" t="s">
        <v>4</v>
      </c>
      <c r="C4" s="121"/>
      <c r="D4" s="121"/>
      <c r="E4" s="121"/>
      <c r="F4" s="121"/>
      <c r="G4" s="121"/>
      <c r="H4" s="121"/>
      <c r="I4" s="121"/>
      <c r="J4" s="121"/>
      <c r="K4" s="122"/>
    </row>
    <row r="5" spans="1:11" ht="22" customHeight="1">
      <c r="A5" s="2"/>
      <c r="B5" s="123"/>
      <c r="C5" s="123"/>
      <c r="D5" s="123"/>
      <c r="E5" s="123"/>
      <c r="F5" s="123"/>
      <c r="G5" s="123"/>
      <c r="H5" s="123"/>
      <c r="I5" s="123"/>
      <c r="J5" s="123"/>
      <c r="K5" s="123"/>
    </row>
    <row r="6" spans="1:11" ht="22" customHeight="1">
      <c r="A6" s="2"/>
      <c r="B6" s="107" t="s">
        <v>5</v>
      </c>
      <c r="C6" s="108"/>
      <c r="D6" s="108"/>
      <c r="E6" s="108"/>
      <c r="F6" s="108"/>
      <c r="G6" s="108"/>
      <c r="H6" s="108"/>
      <c r="I6" s="108"/>
      <c r="J6" s="108"/>
      <c r="K6" s="109"/>
    </row>
    <row r="7" spans="1:11" ht="22" customHeight="1">
      <c r="A7" s="2"/>
      <c r="B7" s="110"/>
      <c r="C7" s="111"/>
      <c r="D7" s="111"/>
      <c r="E7" s="111"/>
      <c r="F7" s="111"/>
      <c r="G7" s="111"/>
      <c r="H7" s="111"/>
      <c r="I7" s="111"/>
      <c r="J7" s="111"/>
      <c r="K7" s="112"/>
    </row>
    <row r="8" spans="1:11" ht="22" customHeight="1">
      <c r="A8" s="2"/>
      <c r="B8" s="101" t="s">
        <v>6</v>
      </c>
      <c r="C8" s="102"/>
      <c r="D8" s="102"/>
      <c r="E8" s="102"/>
      <c r="F8" s="102"/>
      <c r="G8" s="102"/>
      <c r="H8" s="102"/>
      <c r="I8" s="102"/>
      <c r="J8" s="102"/>
      <c r="K8" s="103"/>
    </row>
    <row r="9" spans="1:11" ht="22" customHeight="1">
      <c r="A9" s="2"/>
      <c r="B9" s="104"/>
      <c r="C9" s="105"/>
      <c r="D9" s="105"/>
      <c r="E9" s="105"/>
      <c r="F9" s="105"/>
      <c r="G9" s="105"/>
      <c r="H9" s="105"/>
      <c r="I9" s="105"/>
      <c r="J9" s="105"/>
      <c r="K9" s="106"/>
    </row>
    <row r="10" spans="1:11" ht="22" customHeight="1">
      <c r="A10" s="2"/>
      <c r="B10" s="101" t="s">
        <v>7</v>
      </c>
      <c r="C10" s="102"/>
      <c r="D10" s="102"/>
      <c r="E10" s="102"/>
      <c r="F10" s="102"/>
      <c r="G10" s="102"/>
      <c r="H10" s="102"/>
      <c r="I10" s="102"/>
      <c r="J10" s="102"/>
      <c r="K10" s="103"/>
    </row>
    <row r="11" spans="1:11" ht="22" customHeight="1">
      <c r="A11" s="2"/>
      <c r="B11" s="104"/>
      <c r="C11" s="105"/>
      <c r="D11" s="105"/>
      <c r="E11" s="105"/>
      <c r="F11" s="105"/>
      <c r="G11" s="105"/>
      <c r="H11" s="105"/>
      <c r="I11" s="105"/>
      <c r="J11" s="105"/>
      <c r="K11" s="106"/>
    </row>
    <row r="12" spans="1:11" ht="22" customHeight="1">
      <c r="A12" s="2"/>
      <c r="B12" s="101" t="s">
        <v>8</v>
      </c>
      <c r="C12" s="102"/>
      <c r="D12" s="102"/>
      <c r="E12" s="102"/>
      <c r="F12" s="102"/>
      <c r="G12" s="102"/>
      <c r="H12" s="102"/>
      <c r="I12" s="102"/>
      <c r="J12" s="102"/>
      <c r="K12" s="103"/>
    </row>
    <row r="13" spans="1:11" ht="22" customHeight="1">
      <c r="A13" s="2"/>
      <c r="B13" s="104"/>
      <c r="C13" s="105"/>
      <c r="D13" s="105"/>
      <c r="E13" s="105"/>
      <c r="F13" s="105"/>
      <c r="G13" s="105"/>
      <c r="H13" s="105"/>
      <c r="I13" s="105"/>
      <c r="J13" s="105"/>
      <c r="K13" s="106"/>
    </row>
    <row r="14" spans="1:11" ht="22" customHeight="1">
      <c r="A14" s="2"/>
      <c r="B14" s="101" t="s">
        <v>9</v>
      </c>
      <c r="C14" s="102"/>
      <c r="D14" s="102"/>
      <c r="E14" s="102"/>
      <c r="F14" s="102"/>
      <c r="G14" s="102"/>
      <c r="H14" s="102"/>
      <c r="I14" s="102"/>
      <c r="J14" s="102"/>
      <c r="K14" s="103"/>
    </row>
    <row r="15" spans="1:11" ht="22" customHeight="1">
      <c r="A15" s="2"/>
      <c r="B15" s="104"/>
      <c r="C15" s="105"/>
      <c r="D15" s="105"/>
      <c r="E15" s="105"/>
      <c r="F15" s="105"/>
      <c r="G15" s="105"/>
      <c r="H15" s="105"/>
      <c r="I15" s="105"/>
      <c r="J15" s="105"/>
      <c r="K15" s="106"/>
    </row>
    <row r="16" spans="1:11" ht="22" customHeight="1">
      <c r="A16" s="2"/>
      <c r="B16" s="2"/>
      <c r="C16" s="2"/>
      <c r="D16" s="2"/>
      <c r="E16" s="2"/>
      <c r="F16" s="2"/>
      <c r="G16" s="2"/>
      <c r="H16" s="2"/>
      <c r="I16" s="2"/>
      <c r="J16" s="2"/>
      <c r="K16" s="2"/>
    </row>
    <row r="17" spans="1:12" ht="22" customHeight="1">
      <c r="A17" s="2"/>
      <c r="B17" s="2"/>
      <c r="C17" s="2"/>
      <c r="D17" s="2"/>
      <c r="E17" s="2"/>
      <c r="F17" s="2"/>
      <c r="G17" s="2"/>
      <c r="H17" s="2"/>
      <c r="I17" s="2"/>
      <c r="J17" s="2"/>
      <c r="K17" s="2"/>
    </row>
    <row r="18" spans="1:12" s="9" customFormat="1" ht="30" customHeight="1">
      <c r="A18" s="8"/>
      <c r="B18" s="117" t="s">
        <v>158</v>
      </c>
      <c r="C18" s="118"/>
      <c r="D18" s="118"/>
      <c r="E18" s="118"/>
      <c r="F18" s="118"/>
      <c r="G18" s="118"/>
      <c r="H18" s="118"/>
      <c r="I18" s="118"/>
      <c r="J18" s="118"/>
      <c r="K18" s="119"/>
    </row>
    <row r="19" spans="1:12" ht="22" customHeight="1">
      <c r="A19" s="2"/>
      <c r="B19" s="2"/>
      <c r="C19" s="2"/>
      <c r="D19" s="2"/>
      <c r="E19" s="2"/>
      <c r="F19" s="2"/>
      <c r="G19" s="2"/>
      <c r="H19" s="2"/>
      <c r="I19" s="2"/>
      <c r="J19" s="2"/>
      <c r="K19" s="2"/>
    </row>
    <row r="20" spans="1:12" s="10" customFormat="1" ht="22" customHeight="1">
      <c r="A20" s="12"/>
      <c r="B20" s="113" t="s">
        <v>159</v>
      </c>
      <c r="C20" s="113"/>
      <c r="D20" s="115" t="s">
        <v>160</v>
      </c>
      <c r="E20" s="115"/>
      <c r="F20" s="115" t="s">
        <v>161</v>
      </c>
      <c r="G20" s="115"/>
      <c r="H20" s="113" t="s">
        <v>162</v>
      </c>
      <c r="I20" s="113"/>
      <c r="J20" s="115" t="s">
        <v>163</v>
      </c>
      <c r="K20" s="115"/>
      <c r="L20" s="11"/>
    </row>
    <row r="21" spans="1:12" s="10" customFormat="1" ht="22" customHeight="1">
      <c r="A21" s="12"/>
      <c r="B21" s="114"/>
      <c r="C21" s="114"/>
      <c r="D21" s="116"/>
      <c r="E21" s="116"/>
      <c r="F21" s="116"/>
      <c r="G21" s="116"/>
      <c r="H21" s="114"/>
      <c r="I21" s="114"/>
      <c r="J21" s="116"/>
      <c r="K21" s="116"/>
      <c r="L21" s="11"/>
    </row>
    <row r="22" spans="1:12" ht="22" customHeight="1">
      <c r="A22" s="2"/>
      <c r="B22" s="2"/>
      <c r="C22" s="2"/>
      <c r="D22" s="2"/>
      <c r="E22" s="2"/>
      <c r="F22" s="2"/>
      <c r="G22" s="2"/>
      <c r="H22" s="2"/>
      <c r="I22" s="2"/>
      <c r="J22" s="2"/>
      <c r="K22" s="2"/>
    </row>
    <row r="23" spans="1:12" ht="22" customHeight="1">
      <c r="A23" s="2"/>
      <c r="B23" s="2"/>
      <c r="C23" s="2"/>
      <c r="D23" s="2"/>
      <c r="E23" s="2"/>
      <c r="F23" s="2"/>
      <c r="G23" s="2"/>
      <c r="H23" s="2"/>
      <c r="I23" s="2"/>
      <c r="J23" s="2"/>
      <c r="K23" s="2"/>
    </row>
    <row r="24" spans="1:12" s="9" customFormat="1" ht="30" customHeight="1">
      <c r="A24" s="8"/>
      <c r="B24" s="117" t="s">
        <v>164</v>
      </c>
      <c r="C24" s="118"/>
      <c r="D24" s="118"/>
      <c r="E24" s="118"/>
      <c r="F24" s="118"/>
      <c r="G24" s="118"/>
      <c r="H24" s="118"/>
      <c r="I24" s="118"/>
      <c r="J24" s="118"/>
      <c r="K24" s="119"/>
    </row>
    <row r="25" spans="1:12" ht="22" customHeight="1">
      <c r="A25" s="2"/>
      <c r="B25" s="2"/>
      <c r="C25" s="2"/>
      <c r="D25" s="2"/>
      <c r="E25" s="2"/>
      <c r="F25" s="2"/>
      <c r="G25" s="2"/>
      <c r="H25" s="2"/>
      <c r="I25" s="2"/>
      <c r="J25" s="2"/>
      <c r="K25" s="2"/>
    </row>
    <row r="26" spans="1:12" ht="22" customHeight="1">
      <c r="A26" s="2"/>
      <c r="B26" s="126" t="s">
        <v>10</v>
      </c>
      <c r="C26" s="127"/>
      <c r="D26" s="136" t="s">
        <v>11</v>
      </c>
      <c r="E26" s="136"/>
      <c r="F26" s="136"/>
      <c r="G26" s="136"/>
      <c r="H26" s="136"/>
      <c r="I26" s="136"/>
      <c r="J26" s="136"/>
      <c r="K26" s="137"/>
    </row>
    <row r="27" spans="1:12" ht="22" customHeight="1">
      <c r="A27" s="2"/>
      <c r="B27" s="128" t="s">
        <v>12</v>
      </c>
      <c r="C27" s="129"/>
      <c r="D27" s="136" t="s">
        <v>13</v>
      </c>
      <c r="E27" s="136"/>
      <c r="F27" s="136"/>
      <c r="G27" s="136"/>
      <c r="H27" s="136"/>
      <c r="I27" s="136"/>
      <c r="J27" s="136"/>
      <c r="K27" s="137"/>
    </row>
    <row r="28" spans="1:12" ht="22" customHeight="1">
      <c r="A28" s="2"/>
      <c r="B28" s="130" t="s">
        <v>14</v>
      </c>
      <c r="C28" s="131"/>
      <c r="D28" s="136" t="s">
        <v>15</v>
      </c>
      <c r="E28" s="136"/>
      <c r="F28" s="136"/>
      <c r="G28" s="136"/>
      <c r="H28" s="136"/>
      <c r="I28" s="136"/>
      <c r="J28" s="136"/>
      <c r="K28" s="137"/>
    </row>
    <row r="29" spans="1:12" ht="22" customHeight="1">
      <c r="A29" s="2"/>
      <c r="B29" s="132" t="s">
        <v>16</v>
      </c>
      <c r="C29" s="133"/>
      <c r="D29" s="136" t="s">
        <v>17</v>
      </c>
      <c r="E29" s="136"/>
      <c r="F29" s="136"/>
      <c r="G29" s="136"/>
      <c r="H29" s="136"/>
      <c r="I29" s="136"/>
      <c r="J29" s="136"/>
      <c r="K29" s="137"/>
    </row>
    <row r="30" spans="1:12" ht="22" customHeight="1">
      <c r="A30" s="2"/>
      <c r="B30" s="134" t="s">
        <v>18</v>
      </c>
      <c r="C30" s="135"/>
      <c r="D30" s="136" t="s">
        <v>19</v>
      </c>
      <c r="E30" s="136"/>
      <c r="F30" s="136"/>
      <c r="G30" s="136"/>
      <c r="H30" s="136"/>
      <c r="I30" s="136"/>
      <c r="J30" s="136"/>
      <c r="K30" s="137"/>
    </row>
    <row r="31" spans="1:12" ht="22" customHeight="1">
      <c r="A31" s="2"/>
      <c r="B31" s="2"/>
      <c r="C31" s="2"/>
      <c r="D31" s="2"/>
      <c r="E31" s="2"/>
      <c r="F31" s="2"/>
      <c r="G31" s="2"/>
      <c r="H31" s="2"/>
      <c r="I31" s="2"/>
      <c r="J31" s="2"/>
      <c r="K31" s="2"/>
    </row>
    <row r="32" spans="1:12" ht="22" customHeight="1">
      <c r="A32" s="2"/>
      <c r="B32" s="2"/>
      <c r="C32" s="2"/>
      <c r="D32" s="2"/>
      <c r="E32" s="2"/>
      <c r="F32" s="2"/>
      <c r="G32" s="2"/>
      <c r="H32" s="2"/>
      <c r="I32" s="2"/>
      <c r="J32" s="2"/>
      <c r="K32" s="2"/>
    </row>
  </sheetData>
  <mergeCells count="26">
    <mergeCell ref="B30:C30"/>
    <mergeCell ref="D26:K26"/>
    <mergeCell ref="D27:K27"/>
    <mergeCell ref="D28:K28"/>
    <mergeCell ref="D29:K29"/>
    <mergeCell ref="D30:K30"/>
    <mergeCell ref="B24:K24"/>
    <mergeCell ref="B26:C26"/>
    <mergeCell ref="B27:C27"/>
    <mergeCell ref="B28:C28"/>
    <mergeCell ref="B29:C29"/>
    <mergeCell ref="B2:J3"/>
    <mergeCell ref="B10:K11"/>
    <mergeCell ref="B8:K9"/>
    <mergeCell ref="B6:K7"/>
    <mergeCell ref="B20:C21"/>
    <mergeCell ref="D20:E21"/>
    <mergeCell ref="F20:G21"/>
    <mergeCell ref="H20:I21"/>
    <mergeCell ref="J20:K21"/>
    <mergeCell ref="B18:K18"/>
    <mergeCell ref="B4:K4"/>
    <mergeCell ref="B5:K5"/>
    <mergeCell ref="B14:K15"/>
    <mergeCell ref="B12:K13"/>
    <mergeCell ref="K2:K3"/>
  </mergeCells>
  <hyperlinks>
    <hyperlink ref="B20:C21" location="Settings!A1" display="SETTINGS" xr:uid="{C5B694BF-A62C-408A-999F-8B8FD687CCE7}"/>
    <hyperlink ref="D20:E21" location="'Monthly Budget'!A1" display="BUDGET PLAN" xr:uid="{9BBEA921-7789-4E4F-8570-EA392A7CBD62}"/>
    <hyperlink ref="F20:G21" location="'Expense Tracker'!A1" display="EXPENSE TRACKER" xr:uid="{34D8A913-ECC5-43E7-8BEA-9EBF5CB13F96}"/>
    <hyperlink ref="H20:I21" location="Dashboard!A1" display="DASHBOARD" xr:uid="{3E0DD330-DBF2-42D9-A603-BB8CBE38DFB3}"/>
    <hyperlink ref="J20:K21" location="'Print Summary'!A1" display="PRINT SUMMARY" xr:uid="{0AFD4CB7-A067-4356-B8D2-9382EB54578D}"/>
  </hyperlinks>
  <pageMargins left="0.25" right="0.25" top="0.25" bottom="0.25" header="0" footer="0"/>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showGridLines="0" zoomScale="80" zoomScaleNormal="80" zoomScaleSheetLayoutView="80" workbookViewId="0"/>
  </sheetViews>
  <sheetFormatPr defaultColWidth="15.58203125" defaultRowHeight="22" customHeight="1"/>
  <cols>
    <col min="1" max="1" width="2.58203125" style="14" customWidth="1"/>
    <col min="2" max="2" width="25.58203125" style="14" customWidth="1"/>
    <col min="3" max="3" width="15.58203125" style="14"/>
    <col min="4" max="4" width="25.58203125" style="14" customWidth="1"/>
    <col min="5" max="5" width="15.58203125" style="14"/>
    <col min="6" max="6" width="25.58203125" style="14" customWidth="1"/>
    <col min="7" max="7" width="15.58203125" style="14"/>
    <col min="8" max="8" width="25.58203125" style="14" customWidth="1"/>
    <col min="9" max="9" width="15.58203125" style="14"/>
    <col min="10" max="10" width="25.58203125" style="14" customWidth="1"/>
    <col min="11" max="11" width="2.58203125" style="14" customWidth="1"/>
    <col min="12" max="16384" width="15.58203125" style="14"/>
  </cols>
  <sheetData>
    <row r="1" spans="1:10" ht="22" customHeight="1">
      <c r="A1" s="5"/>
      <c r="B1" s="5"/>
      <c r="C1" s="5"/>
      <c r="D1" s="5"/>
      <c r="E1" s="5"/>
      <c r="F1" s="5"/>
      <c r="G1" s="5"/>
      <c r="H1" s="5"/>
      <c r="I1" s="5"/>
      <c r="J1" s="5"/>
    </row>
    <row r="2" spans="1:10" s="13" customFormat="1" ht="25" customHeight="1">
      <c r="A2" s="2"/>
      <c r="B2" s="143" t="s">
        <v>165</v>
      </c>
      <c r="C2" s="143"/>
      <c r="D2" s="143"/>
      <c r="E2" s="143"/>
      <c r="F2" s="143"/>
      <c r="G2" s="143"/>
      <c r="H2" s="143"/>
      <c r="I2" s="143"/>
      <c r="J2" s="145"/>
    </row>
    <row r="3" spans="1:10" s="13" customFormat="1" ht="25" customHeight="1">
      <c r="A3" s="2"/>
      <c r="B3" s="144"/>
      <c r="C3" s="144"/>
      <c r="D3" s="144"/>
      <c r="E3" s="144"/>
      <c r="F3" s="144"/>
      <c r="G3" s="144"/>
      <c r="H3" s="144"/>
      <c r="I3" s="144"/>
      <c r="J3" s="146"/>
    </row>
    <row r="4" spans="1:10" ht="30" customHeight="1">
      <c r="A4" s="5"/>
      <c r="B4" s="138" t="s">
        <v>20</v>
      </c>
      <c r="C4" s="139"/>
      <c r="D4" s="139"/>
      <c r="E4" s="139"/>
      <c r="F4" s="139"/>
      <c r="G4" s="139"/>
      <c r="H4" s="139"/>
      <c r="I4" s="139"/>
      <c r="J4" s="140"/>
    </row>
    <row r="5" spans="1:10" ht="22" customHeight="1">
      <c r="A5" s="5"/>
      <c r="B5" s="5"/>
      <c r="C5" s="5"/>
      <c r="D5" s="5"/>
      <c r="E5" s="5"/>
      <c r="F5" s="5"/>
      <c r="G5" s="5"/>
      <c r="H5" s="5"/>
      <c r="I5" s="5"/>
      <c r="J5" s="5"/>
    </row>
    <row r="6" spans="1:10" ht="30" customHeight="1">
      <c r="A6" s="5"/>
      <c r="B6" s="141" t="s">
        <v>21</v>
      </c>
      <c r="C6" s="142"/>
      <c r="D6" s="5"/>
      <c r="E6" s="5"/>
      <c r="F6" s="5"/>
      <c r="G6" s="5"/>
      <c r="H6" s="5"/>
      <c r="I6" s="5"/>
      <c r="J6" s="5"/>
    </row>
    <row r="7" spans="1:10" ht="22" customHeight="1">
      <c r="A7" s="5"/>
      <c r="B7" s="15" t="s">
        <v>22</v>
      </c>
      <c r="C7" s="16" t="s">
        <v>23</v>
      </c>
      <c r="D7" s="5"/>
      <c r="E7" s="5"/>
      <c r="F7" s="5"/>
      <c r="G7" s="5"/>
      <c r="H7" s="5"/>
      <c r="I7" s="5"/>
      <c r="J7" s="5"/>
    </row>
    <row r="8" spans="1:10" ht="22" customHeight="1">
      <c r="A8" s="5"/>
      <c r="B8" s="15" t="s">
        <v>24</v>
      </c>
      <c r="C8" s="16" t="s">
        <v>25</v>
      </c>
      <c r="D8" s="5"/>
      <c r="E8" s="5"/>
      <c r="F8" s="5"/>
      <c r="G8" s="5"/>
      <c r="H8" s="5"/>
      <c r="I8" s="5"/>
      <c r="J8" s="5"/>
    </row>
    <row r="9" spans="1:10" ht="22" customHeight="1">
      <c r="A9" s="5"/>
      <c r="B9" s="15" t="s">
        <v>26</v>
      </c>
      <c r="C9" s="17">
        <v>2026</v>
      </c>
      <c r="D9" s="5"/>
      <c r="E9" s="5"/>
      <c r="F9" s="5"/>
      <c r="G9" s="5"/>
      <c r="H9" s="5"/>
      <c r="I9" s="5"/>
      <c r="J9" s="5"/>
    </row>
    <row r="10" spans="1:10" ht="22" customHeight="1">
      <c r="A10" s="5"/>
      <c r="B10" s="5"/>
      <c r="C10" s="5"/>
      <c r="D10" s="5"/>
      <c r="E10" s="5"/>
      <c r="F10" s="5"/>
      <c r="G10" s="5"/>
      <c r="H10" s="5"/>
      <c r="I10" s="5"/>
      <c r="J10" s="5"/>
    </row>
    <row r="11" spans="1:10" ht="22" customHeight="1">
      <c r="A11" s="5"/>
      <c r="B11" s="5"/>
      <c r="C11" s="5"/>
      <c r="D11" s="5"/>
      <c r="E11" s="5"/>
      <c r="F11" s="5"/>
      <c r="G11" s="5"/>
      <c r="H11" s="5"/>
      <c r="I11" s="5"/>
      <c r="J11" s="5"/>
    </row>
    <row r="12" spans="1:10" ht="30" customHeight="1">
      <c r="A12" s="5"/>
      <c r="B12" s="22" t="s">
        <v>27</v>
      </c>
      <c r="C12" s="1"/>
      <c r="D12" s="22" t="s">
        <v>28</v>
      </c>
      <c r="E12" s="5"/>
      <c r="F12" s="22" t="s">
        <v>29</v>
      </c>
      <c r="G12" s="5"/>
      <c r="H12" s="22" t="s">
        <v>30</v>
      </c>
      <c r="I12" s="5"/>
      <c r="J12" s="22" t="s">
        <v>31</v>
      </c>
    </row>
    <row r="13" spans="1:10" ht="22" customHeight="1">
      <c r="A13" s="5"/>
      <c r="B13" s="21" t="s">
        <v>32</v>
      </c>
      <c r="C13" s="20"/>
      <c r="D13" s="21" t="s">
        <v>33</v>
      </c>
      <c r="E13" s="5"/>
      <c r="F13" s="21" t="s">
        <v>34</v>
      </c>
      <c r="G13" s="5"/>
      <c r="H13" s="21" t="s">
        <v>35</v>
      </c>
      <c r="I13" s="5"/>
      <c r="J13" s="21" t="s">
        <v>36</v>
      </c>
    </row>
    <row r="14" spans="1:10" ht="22" customHeight="1">
      <c r="A14" s="5"/>
      <c r="B14" s="19" t="s">
        <v>37</v>
      </c>
      <c r="C14" s="20"/>
      <c r="D14" s="19" t="s">
        <v>38</v>
      </c>
      <c r="E14" s="5"/>
      <c r="F14" s="19" t="s">
        <v>39</v>
      </c>
      <c r="G14" s="5"/>
      <c r="H14" s="19" t="s">
        <v>40</v>
      </c>
      <c r="I14" s="5"/>
      <c r="J14" s="19" t="s">
        <v>41</v>
      </c>
    </row>
    <row r="15" spans="1:10" ht="22" customHeight="1">
      <c r="A15" s="5"/>
      <c r="B15" s="18" t="s">
        <v>42</v>
      </c>
      <c r="C15" s="20"/>
      <c r="D15" s="18" t="s">
        <v>43</v>
      </c>
      <c r="E15" s="5"/>
      <c r="F15" s="18" t="s">
        <v>44</v>
      </c>
      <c r="G15" s="5"/>
      <c r="H15" s="18" t="s">
        <v>45</v>
      </c>
      <c r="I15" s="5"/>
      <c r="J15" s="18" t="s">
        <v>46</v>
      </c>
    </row>
    <row r="16" spans="1:10" ht="22" customHeight="1">
      <c r="A16" s="5"/>
      <c r="B16" s="18" t="s">
        <v>47</v>
      </c>
      <c r="C16" s="20"/>
      <c r="D16" s="18" t="s">
        <v>48</v>
      </c>
      <c r="E16" s="5"/>
      <c r="F16" s="18" t="s">
        <v>49</v>
      </c>
      <c r="G16" s="5"/>
      <c r="H16" s="18" t="s">
        <v>49</v>
      </c>
      <c r="I16" s="5"/>
      <c r="J16" s="18" t="s">
        <v>50</v>
      </c>
    </row>
    <row r="17" spans="1:10" ht="22" customHeight="1">
      <c r="A17" s="5"/>
      <c r="B17" s="18" t="s">
        <v>51</v>
      </c>
      <c r="C17" s="20"/>
      <c r="D17" s="18" t="s">
        <v>52</v>
      </c>
      <c r="E17" s="5"/>
      <c r="F17" s="18" t="s">
        <v>53</v>
      </c>
      <c r="G17" s="5"/>
      <c r="H17" s="18" t="s">
        <v>54</v>
      </c>
      <c r="I17" s="5"/>
      <c r="J17" s="18" t="s">
        <v>55</v>
      </c>
    </row>
    <row r="18" spans="1:10" ht="22" customHeight="1">
      <c r="A18" s="5"/>
      <c r="B18" s="18" t="s">
        <v>56</v>
      </c>
      <c r="C18" s="20"/>
      <c r="D18" s="18" t="s">
        <v>57</v>
      </c>
      <c r="E18" s="5"/>
      <c r="F18" s="18" t="s">
        <v>58</v>
      </c>
      <c r="G18" s="5"/>
      <c r="H18" s="18" t="s">
        <v>59</v>
      </c>
      <c r="I18" s="5"/>
      <c r="J18" s="18" t="s">
        <v>60</v>
      </c>
    </row>
    <row r="19" spans="1:10" ht="22" customHeight="1">
      <c r="A19" s="5"/>
      <c r="B19" s="18" t="s">
        <v>61</v>
      </c>
      <c r="C19" s="20"/>
      <c r="D19" s="18" t="s">
        <v>62</v>
      </c>
      <c r="E19" s="5"/>
      <c r="F19" s="18" t="s">
        <v>59</v>
      </c>
      <c r="G19" s="5"/>
      <c r="H19" s="18"/>
      <c r="I19" s="5"/>
      <c r="J19" s="18"/>
    </row>
    <row r="20" spans="1:10" ht="22" customHeight="1">
      <c r="A20" s="5"/>
      <c r="B20" s="18"/>
      <c r="C20" s="20"/>
      <c r="D20" s="18" t="s">
        <v>63</v>
      </c>
      <c r="E20" s="5"/>
      <c r="F20" s="18"/>
      <c r="G20" s="5"/>
      <c r="H20" s="18"/>
      <c r="I20" s="5"/>
      <c r="J20" s="18"/>
    </row>
    <row r="21" spans="1:10" ht="22" customHeight="1">
      <c r="A21" s="5"/>
      <c r="B21" s="18"/>
      <c r="C21" s="20"/>
      <c r="D21" s="18" t="s">
        <v>64</v>
      </c>
      <c r="E21" s="5"/>
      <c r="F21" s="18"/>
      <c r="G21" s="5"/>
      <c r="H21" s="18"/>
      <c r="I21" s="5"/>
      <c r="J21" s="18"/>
    </row>
    <row r="22" spans="1:10" ht="22" customHeight="1">
      <c r="A22" s="5"/>
      <c r="B22" s="18"/>
      <c r="C22" s="20"/>
      <c r="D22" s="18" t="s">
        <v>65</v>
      </c>
      <c r="E22" s="5"/>
      <c r="F22" s="18"/>
      <c r="G22" s="5"/>
      <c r="H22" s="18"/>
      <c r="I22" s="5"/>
      <c r="J22" s="18"/>
    </row>
    <row r="23" spans="1:10" ht="22" customHeight="1">
      <c r="A23" s="5"/>
      <c r="B23" s="18"/>
      <c r="C23" s="20"/>
      <c r="D23" s="18" t="s">
        <v>66</v>
      </c>
      <c r="E23" s="5"/>
      <c r="F23" s="18"/>
      <c r="G23" s="5"/>
      <c r="H23" s="18"/>
      <c r="I23" s="5"/>
      <c r="J23" s="18"/>
    </row>
    <row r="24" spans="1:10" ht="22" customHeight="1">
      <c r="A24" s="5"/>
      <c r="B24" s="18"/>
      <c r="C24" s="20"/>
      <c r="D24" s="18" t="s">
        <v>67</v>
      </c>
      <c r="E24" s="5"/>
      <c r="F24" s="18"/>
      <c r="G24" s="5"/>
      <c r="H24" s="5"/>
      <c r="I24" s="5"/>
      <c r="J24" s="5"/>
    </row>
    <row r="25" spans="1:10" ht="22" customHeight="1">
      <c r="A25" s="5"/>
      <c r="B25" s="18"/>
      <c r="C25" s="20"/>
      <c r="D25" s="18" t="s">
        <v>68</v>
      </c>
      <c r="E25" s="5"/>
      <c r="F25" s="18"/>
      <c r="G25" s="5"/>
      <c r="H25" s="5"/>
      <c r="I25" s="5"/>
      <c r="J25" s="5"/>
    </row>
    <row r="26" spans="1:10" ht="22" customHeight="1">
      <c r="A26" s="5"/>
      <c r="B26" s="18"/>
      <c r="C26" s="20"/>
      <c r="D26" s="18" t="s">
        <v>69</v>
      </c>
      <c r="E26" s="5"/>
      <c r="F26" s="18"/>
      <c r="G26" s="5"/>
      <c r="H26" s="5"/>
      <c r="I26" s="5"/>
      <c r="J26" s="5"/>
    </row>
    <row r="27" spans="1:10" ht="22" customHeight="1">
      <c r="A27" s="5"/>
      <c r="B27" s="18"/>
      <c r="C27" s="20"/>
      <c r="D27" s="18" t="s">
        <v>70</v>
      </c>
      <c r="E27" s="5"/>
      <c r="F27" s="5"/>
      <c r="G27" s="5"/>
      <c r="H27" s="5"/>
      <c r="I27" s="5"/>
      <c r="J27" s="5"/>
    </row>
    <row r="28" spans="1:10" ht="22" customHeight="1">
      <c r="A28" s="5"/>
      <c r="B28" s="18"/>
      <c r="C28" s="20"/>
      <c r="D28" s="18" t="s">
        <v>71</v>
      </c>
      <c r="E28" s="5"/>
      <c r="F28" s="5"/>
      <c r="G28" s="5"/>
      <c r="H28" s="5"/>
      <c r="I28" s="5"/>
      <c r="J28" s="5"/>
    </row>
    <row r="29" spans="1:10" ht="22" customHeight="1">
      <c r="A29" s="5"/>
      <c r="B29" s="5"/>
      <c r="C29" s="20"/>
      <c r="D29" s="18" t="s">
        <v>72</v>
      </c>
      <c r="E29" s="5"/>
      <c r="F29" s="5"/>
      <c r="G29" s="5"/>
      <c r="H29" s="5"/>
      <c r="I29" s="5"/>
      <c r="J29" s="5"/>
    </row>
    <row r="30" spans="1:10" ht="22" customHeight="1">
      <c r="A30" s="5"/>
      <c r="B30" s="5"/>
      <c r="C30" s="20"/>
      <c r="D30" s="18" t="s">
        <v>73</v>
      </c>
      <c r="E30" s="5"/>
      <c r="F30" s="5"/>
      <c r="G30" s="5"/>
      <c r="H30" s="5"/>
      <c r="I30" s="5"/>
      <c r="J30" s="5"/>
    </row>
    <row r="31" spans="1:10" ht="22" customHeight="1">
      <c r="A31" s="5"/>
      <c r="B31" s="5"/>
      <c r="C31" s="20"/>
      <c r="D31" s="18"/>
      <c r="E31" s="5"/>
      <c r="F31" s="5"/>
      <c r="G31" s="5"/>
      <c r="H31" s="5"/>
      <c r="I31" s="5"/>
      <c r="J31" s="5"/>
    </row>
    <row r="32" spans="1:10" ht="22" customHeight="1">
      <c r="A32" s="5"/>
      <c r="B32" s="5"/>
      <c r="C32" s="20"/>
      <c r="D32" s="18"/>
      <c r="E32" s="5"/>
      <c r="F32" s="5"/>
      <c r="G32" s="5"/>
      <c r="H32" s="5"/>
      <c r="I32" s="5"/>
      <c r="J32" s="5"/>
    </row>
    <row r="33" spans="1:10" ht="22" customHeight="1">
      <c r="A33" s="5"/>
      <c r="B33" s="5"/>
      <c r="C33" s="20"/>
      <c r="D33" s="18"/>
      <c r="E33" s="5"/>
      <c r="F33" s="5"/>
      <c r="G33" s="5"/>
      <c r="H33" s="5"/>
      <c r="I33" s="5"/>
      <c r="J33" s="5"/>
    </row>
    <row r="34" spans="1:10" ht="22" customHeight="1">
      <c r="A34" s="5"/>
      <c r="B34" s="5"/>
      <c r="C34" s="20"/>
      <c r="D34" s="18"/>
      <c r="E34" s="5"/>
      <c r="F34" s="5"/>
      <c r="G34" s="5"/>
      <c r="H34" s="5"/>
      <c r="I34" s="5"/>
      <c r="J34" s="5"/>
    </row>
    <row r="35" spans="1:10" ht="22" customHeight="1">
      <c r="A35" s="5"/>
      <c r="B35" s="5"/>
      <c r="C35" s="20"/>
      <c r="D35" s="18"/>
      <c r="E35" s="5"/>
      <c r="F35" s="5"/>
      <c r="G35" s="5"/>
      <c r="H35" s="5"/>
      <c r="I35" s="5"/>
      <c r="J35" s="5"/>
    </row>
    <row r="36" spans="1:10" ht="22" customHeight="1">
      <c r="A36" s="5"/>
      <c r="B36" s="5"/>
      <c r="C36" s="20"/>
      <c r="D36" s="18"/>
      <c r="E36" s="5"/>
      <c r="F36" s="5"/>
      <c r="G36" s="5"/>
      <c r="H36" s="5"/>
      <c r="I36" s="5"/>
      <c r="J36" s="5"/>
    </row>
    <row r="37" spans="1:10" ht="22" customHeight="1">
      <c r="A37" s="5"/>
      <c r="B37" s="5"/>
      <c r="C37" s="20"/>
      <c r="D37" s="18"/>
      <c r="E37" s="5"/>
      <c r="F37" s="5"/>
      <c r="G37" s="5"/>
      <c r="H37" s="5"/>
      <c r="I37" s="5"/>
      <c r="J37" s="5"/>
    </row>
    <row r="38" spans="1:10" ht="22" customHeight="1">
      <c r="A38" s="5"/>
      <c r="B38" s="5"/>
      <c r="C38" s="20"/>
      <c r="D38" s="18"/>
      <c r="E38" s="5"/>
      <c r="F38" s="5"/>
      <c r="G38" s="5"/>
      <c r="H38" s="5"/>
      <c r="I38" s="5"/>
      <c r="J38" s="5"/>
    </row>
    <row r="39" spans="1:10" ht="22" customHeight="1">
      <c r="A39" s="5"/>
      <c r="B39" s="5"/>
      <c r="C39" s="20"/>
      <c r="D39" s="5"/>
      <c r="E39" s="5"/>
      <c r="F39" s="5"/>
      <c r="G39" s="5"/>
      <c r="H39" s="5"/>
      <c r="I39" s="5"/>
      <c r="J39" s="5"/>
    </row>
    <row r="40" spans="1:10" ht="22" customHeight="1">
      <c r="A40" s="5"/>
      <c r="B40" s="5"/>
      <c r="C40" s="20"/>
      <c r="D40" s="5"/>
      <c r="E40" s="5"/>
      <c r="F40" s="5"/>
      <c r="G40" s="5"/>
      <c r="H40" s="5"/>
      <c r="I40" s="5"/>
      <c r="J40" s="5"/>
    </row>
    <row r="41" spans="1:10" ht="22" customHeight="1">
      <c r="A41" s="5"/>
      <c r="B41" s="5"/>
      <c r="C41" s="20"/>
      <c r="D41" s="5"/>
      <c r="E41" s="5"/>
      <c r="F41" s="5"/>
      <c r="G41" s="5"/>
      <c r="H41" s="5"/>
      <c r="I41" s="5"/>
      <c r="J41" s="5"/>
    </row>
    <row r="42" spans="1:10" ht="22" customHeight="1">
      <c r="A42" s="5"/>
      <c r="B42" s="5"/>
      <c r="C42" s="20"/>
      <c r="D42" s="5"/>
      <c r="E42" s="5"/>
      <c r="F42" s="5"/>
      <c r="G42" s="5"/>
      <c r="H42" s="5"/>
      <c r="I42" s="5"/>
      <c r="J42" s="5"/>
    </row>
  </sheetData>
  <mergeCells count="4">
    <mergeCell ref="B4:J4"/>
    <mergeCell ref="B6:C6"/>
    <mergeCell ref="B2:I3"/>
    <mergeCell ref="J2:J3"/>
  </mergeCells>
  <dataValidations count="3">
    <dataValidation type="list" sqref="C7" xr:uid="{00000000-0002-0000-0200-000000000000}">
      <formula1>"$,£,€,PKR,INR,CAD,AUD,AED"</formula1>
    </dataValidation>
    <dataValidation type="list" sqref="C8" xr:uid="{00000000-0002-0000-0200-000001000000}">
      <formula1>"January,February,March,April,May,June,July,August,September,October,November,December"</formula1>
    </dataValidation>
    <dataValidation sqref="C9" xr:uid="{00000000-0002-0000-0200-000002000000}">
      <formula1>2020</formula1>
      <formula2>2035</formula2>
    </dataValidation>
  </dataValidations>
  <pageMargins left="0.25" right="0.25" top="0.25" bottom="0.25" header="0" footer="0"/>
  <pageSetup scale="63" fitToHeight="0" orientation="landscape"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5"/>
  <sheetViews>
    <sheetView showGridLines="0" zoomScale="80" zoomScaleNormal="80" workbookViewId="0"/>
  </sheetViews>
  <sheetFormatPr defaultColWidth="20.58203125" defaultRowHeight="22" customHeight="1"/>
  <cols>
    <col min="1" max="1" width="2.58203125" style="14" customWidth="1"/>
    <col min="2" max="8" width="20.58203125" style="14"/>
    <col min="9" max="9" width="2.58203125" style="14" customWidth="1"/>
    <col min="10" max="16384" width="20.58203125" style="14"/>
  </cols>
  <sheetData>
    <row r="1" spans="1:10" ht="10" customHeight="1">
      <c r="A1" s="5"/>
      <c r="B1" s="5"/>
      <c r="C1" s="5"/>
      <c r="D1" s="5"/>
      <c r="E1" s="5"/>
      <c r="F1" s="5"/>
      <c r="G1" s="5"/>
      <c r="H1" s="5"/>
      <c r="I1" s="5"/>
      <c r="J1" s="5"/>
    </row>
    <row r="2" spans="1:10" ht="22" customHeight="1">
      <c r="A2" s="5"/>
      <c r="B2" s="147" t="s">
        <v>166</v>
      </c>
      <c r="C2" s="147"/>
      <c r="D2" s="147"/>
      <c r="E2" s="147"/>
      <c r="F2" s="147"/>
      <c r="G2" s="147"/>
      <c r="H2" s="124"/>
      <c r="I2" s="5"/>
      <c r="J2" s="5"/>
    </row>
    <row r="3" spans="1:10" ht="22" customHeight="1">
      <c r="A3" s="5"/>
      <c r="B3" s="147"/>
      <c r="C3" s="147"/>
      <c r="D3" s="147"/>
      <c r="E3" s="147"/>
      <c r="F3" s="147"/>
      <c r="G3" s="147"/>
      <c r="H3" s="124"/>
      <c r="I3" s="5"/>
      <c r="J3" s="5"/>
    </row>
    <row r="4" spans="1:10" ht="22" customHeight="1">
      <c r="A4" s="5"/>
      <c r="B4" s="5"/>
      <c r="C4" s="5"/>
      <c r="D4" s="5"/>
      <c r="E4" s="5"/>
      <c r="F4" s="5"/>
      <c r="G4" s="5"/>
      <c r="H4" s="5"/>
      <c r="I4" s="5"/>
      <c r="J4" s="5"/>
    </row>
    <row r="5" spans="1:10" ht="30" customHeight="1">
      <c r="A5" s="5"/>
      <c r="B5" s="141" t="s">
        <v>74</v>
      </c>
      <c r="C5" s="158"/>
      <c r="D5" s="142"/>
      <c r="E5" s="5"/>
      <c r="F5" s="163"/>
      <c r="G5" s="164"/>
      <c r="H5" s="165"/>
      <c r="I5" s="5"/>
      <c r="J5" s="5"/>
    </row>
    <row r="6" spans="1:10" ht="22" customHeight="1">
      <c r="A6" s="5"/>
      <c r="B6" s="162" t="s">
        <v>75</v>
      </c>
      <c r="C6" s="162"/>
      <c r="D6" s="31" t="str">
        <f>Settings!$C$8</f>
        <v>June</v>
      </c>
      <c r="E6" s="5"/>
      <c r="F6" s="166"/>
      <c r="G6" s="167"/>
      <c r="H6" s="168"/>
      <c r="I6" s="5"/>
      <c r="J6" s="5"/>
    </row>
    <row r="7" spans="1:10" ht="22" customHeight="1">
      <c r="A7" s="5"/>
      <c r="B7" s="157" t="s">
        <v>76</v>
      </c>
      <c r="C7" s="157"/>
      <c r="D7" s="28">
        <f>Settings!$C$9</f>
        <v>2026</v>
      </c>
      <c r="E7" s="5"/>
      <c r="F7" s="166"/>
      <c r="G7" s="167"/>
      <c r="H7" s="168"/>
      <c r="I7" s="5"/>
      <c r="J7" s="5"/>
    </row>
    <row r="8" spans="1:10" ht="22" customHeight="1">
      <c r="A8" s="5"/>
      <c r="B8" s="157" t="s">
        <v>22</v>
      </c>
      <c r="C8" s="157"/>
      <c r="D8" s="28" t="str">
        <f>Settings!$C$7</f>
        <v>$</v>
      </c>
      <c r="E8" s="5"/>
      <c r="F8" s="169"/>
      <c r="G8" s="170"/>
      <c r="H8" s="171"/>
      <c r="I8" s="5"/>
      <c r="J8" s="5"/>
    </row>
    <row r="9" spans="1:10" ht="22" customHeight="1">
      <c r="A9" s="5"/>
      <c r="B9" s="5"/>
      <c r="C9" s="5"/>
      <c r="D9" s="5"/>
      <c r="E9" s="5"/>
      <c r="F9" s="5"/>
      <c r="G9" s="5"/>
      <c r="H9" s="5"/>
      <c r="I9" s="5"/>
      <c r="J9" s="5"/>
    </row>
    <row r="10" spans="1:10" ht="30" customHeight="1">
      <c r="A10" s="5"/>
      <c r="B10" s="141" t="s">
        <v>77</v>
      </c>
      <c r="C10" s="158"/>
      <c r="D10" s="142"/>
      <c r="E10" s="5"/>
      <c r="F10" s="141" t="s">
        <v>78</v>
      </c>
      <c r="G10" s="158"/>
      <c r="H10" s="142"/>
      <c r="I10" s="5"/>
      <c r="J10" s="5"/>
    </row>
    <row r="11" spans="1:10" ht="22" customHeight="1">
      <c r="A11" s="5"/>
      <c r="B11" s="34" t="s">
        <v>79</v>
      </c>
      <c r="C11" s="35" t="s">
        <v>80</v>
      </c>
      <c r="D11" s="36" t="s">
        <v>81</v>
      </c>
      <c r="E11" s="5"/>
      <c r="F11" s="34" t="s">
        <v>33</v>
      </c>
      <c r="G11" s="35" t="s">
        <v>82</v>
      </c>
      <c r="H11" s="36" t="s">
        <v>81</v>
      </c>
      <c r="I11" s="5"/>
      <c r="J11" s="5"/>
    </row>
    <row r="12" spans="1:10" ht="22" customHeight="1">
      <c r="A12" s="5"/>
      <c r="B12" s="32" t="s">
        <v>37</v>
      </c>
      <c r="C12" s="33">
        <v>4800</v>
      </c>
      <c r="D12" s="32" t="s">
        <v>83</v>
      </c>
      <c r="E12" s="5"/>
      <c r="F12" s="32" t="s">
        <v>38</v>
      </c>
      <c r="G12" s="33">
        <v>1500</v>
      </c>
      <c r="H12" s="32" t="s">
        <v>84</v>
      </c>
      <c r="I12" s="5"/>
      <c r="J12" s="5"/>
    </row>
    <row r="13" spans="1:10" ht="22" customHeight="1">
      <c r="A13" s="5"/>
      <c r="B13" s="16" t="s">
        <v>42</v>
      </c>
      <c r="C13" s="25">
        <v>1200</v>
      </c>
      <c r="D13" s="16" t="s">
        <v>85</v>
      </c>
      <c r="E13" s="5"/>
      <c r="F13" s="16" t="s">
        <v>43</v>
      </c>
      <c r="G13" s="25">
        <v>250</v>
      </c>
      <c r="H13" s="16" t="s">
        <v>84</v>
      </c>
      <c r="I13" s="5"/>
      <c r="J13" s="5"/>
    </row>
    <row r="14" spans="1:10" ht="22" customHeight="1">
      <c r="A14" s="5"/>
      <c r="B14" s="16" t="s">
        <v>56</v>
      </c>
      <c r="C14" s="25">
        <v>150</v>
      </c>
      <c r="D14" s="16" t="s">
        <v>86</v>
      </c>
      <c r="E14" s="5"/>
      <c r="F14" s="16" t="s">
        <v>48</v>
      </c>
      <c r="G14" s="25">
        <v>650</v>
      </c>
      <c r="H14" s="16" t="s">
        <v>84</v>
      </c>
      <c r="I14" s="5"/>
      <c r="J14" s="5"/>
    </row>
    <row r="15" spans="1:10" ht="22" customHeight="1">
      <c r="A15" s="5"/>
      <c r="B15" s="16"/>
      <c r="C15" s="25"/>
      <c r="D15" s="16"/>
      <c r="E15" s="5"/>
      <c r="F15" s="16" t="s">
        <v>52</v>
      </c>
      <c r="G15" s="25">
        <v>350</v>
      </c>
      <c r="H15" s="16" t="s">
        <v>84</v>
      </c>
      <c r="I15" s="5"/>
      <c r="J15" s="5"/>
    </row>
    <row r="16" spans="1:10" ht="22" customHeight="1">
      <c r="A16" s="5"/>
      <c r="B16" s="16"/>
      <c r="C16" s="25"/>
      <c r="D16" s="16"/>
      <c r="E16" s="5"/>
      <c r="F16" s="16" t="s">
        <v>57</v>
      </c>
      <c r="G16" s="25">
        <v>280</v>
      </c>
      <c r="H16" s="16" t="s">
        <v>84</v>
      </c>
      <c r="I16" s="5"/>
      <c r="J16" s="5"/>
    </row>
    <row r="17" spans="1:10" ht="22" customHeight="1">
      <c r="A17" s="5"/>
      <c r="B17" s="16"/>
      <c r="C17" s="25"/>
      <c r="D17" s="16"/>
      <c r="E17" s="5"/>
      <c r="F17" s="16" t="s">
        <v>62</v>
      </c>
      <c r="G17" s="25">
        <v>150</v>
      </c>
      <c r="H17" s="16" t="s">
        <v>84</v>
      </c>
      <c r="I17" s="5"/>
      <c r="J17" s="5"/>
    </row>
    <row r="18" spans="1:10" ht="22" customHeight="1">
      <c r="A18" s="5"/>
      <c r="B18" s="16"/>
      <c r="C18" s="25"/>
      <c r="D18" s="16"/>
      <c r="E18" s="5"/>
      <c r="F18" s="16" t="s">
        <v>63</v>
      </c>
      <c r="G18" s="25">
        <v>450</v>
      </c>
      <c r="H18" s="16" t="s">
        <v>84</v>
      </c>
      <c r="I18" s="5"/>
      <c r="J18" s="5"/>
    </row>
    <row r="19" spans="1:10" ht="22" customHeight="1">
      <c r="A19" s="5"/>
      <c r="B19" s="16"/>
      <c r="C19" s="25"/>
      <c r="D19" s="16"/>
      <c r="E19" s="5"/>
      <c r="F19" s="16" t="s">
        <v>64</v>
      </c>
      <c r="G19" s="25">
        <v>750</v>
      </c>
      <c r="H19" s="16" t="s">
        <v>84</v>
      </c>
      <c r="I19" s="5"/>
      <c r="J19" s="5"/>
    </row>
    <row r="20" spans="1:10" ht="22" customHeight="1">
      <c r="A20" s="5"/>
      <c r="B20" s="16"/>
      <c r="C20" s="25"/>
      <c r="D20" s="16"/>
      <c r="E20" s="5"/>
      <c r="F20" s="16" t="s">
        <v>65</v>
      </c>
      <c r="G20" s="25">
        <v>90</v>
      </c>
      <c r="H20" s="16" t="s">
        <v>84</v>
      </c>
      <c r="I20" s="5"/>
      <c r="J20" s="5"/>
    </row>
    <row r="21" spans="1:10" ht="22" customHeight="1">
      <c r="A21" s="5"/>
      <c r="B21" s="16"/>
      <c r="C21" s="25"/>
      <c r="D21" s="16"/>
      <c r="E21" s="5"/>
      <c r="F21" s="16" t="s">
        <v>66</v>
      </c>
      <c r="G21" s="25">
        <v>300</v>
      </c>
      <c r="H21" s="16" t="s">
        <v>84</v>
      </c>
      <c r="I21" s="5"/>
      <c r="J21" s="5"/>
    </row>
    <row r="22" spans="1:10" ht="22" customHeight="1">
      <c r="A22" s="5"/>
      <c r="B22" s="16"/>
      <c r="C22" s="25"/>
      <c r="D22" s="16"/>
      <c r="E22" s="5"/>
      <c r="F22" s="16" t="s">
        <v>67</v>
      </c>
      <c r="G22" s="25">
        <v>200</v>
      </c>
      <c r="H22" s="16" t="s">
        <v>84</v>
      </c>
      <c r="I22" s="5"/>
      <c r="J22" s="5"/>
    </row>
    <row r="23" spans="1:10" ht="22" customHeight="1">
      <c r="A23" s="5"/>
      <c r="B23" s="16"/>
      <c r="C23" s="25"/>
      <c r="D23" s="16"/>
      <c r="E23" s="5"/>
      <c r="F23" s="16" t="s">
        <v>68</v>
      </c>
      <c r="G23" s="25">
        <v>250</v>
      </c>
      <c r="H23" s="16" t="s">
        <v>84</v>
      </c>
      <c r="I23" s="5"/>
      <c r="J23" s="5"/>
    </row>
    <row r="24" spans="1:10" ht="22" customHeight="1">
      <c r="A24" s="5"/>
      <c r="B24" s="16"/>
      <c r="C24" s="25"/>
      <c r="D24" s="16"/>
      <c r="E24" s="5"/>
      <c r="F24" s="16" t="s">
        <v>69</v>
      </c>
      <c r="G24" s="25">
        <v>100</v>
      </c>
      <c r="H24" s="16" t="s">
        <v>84</v>
      </c>
      <c r="I24" s="5"/>
      <c r="J24" s="5"/>
    </row>
    <row r="25" spans="1:10" ht="22" customHeight="1">
      <c r="A25" s="5"/>
      <c r="B25" s="16"/>
      <c r="C25" s="25"/>
      <c r="D25" s="16"/>
      <c r="E25" s="5"/>
      <c r="F25" s="16" t="s">
        <v>70</v>
      </c>
      <c r="G25" s="25">
        <v>120</v>
      </c>
      <c r="H25" s="16" t="s">
        <v>84</v>
      </c>
      <c r="I25" s="5"/>
      <c r="J25" s="5"/>
    </row>
    <row r="26" spans="1:10" ht="22" customHeight="1">
      <c r="A26" s="5"/>
      <c r="B26" s="16"/>
      <c r="C26" s="25"/>
      <c r="D26" s="16"/>
      <c r="E26" s="5"/>
      <c r="F26" s="16" t="s">
        <v>71</v>
      </c>
      <c r="G26" s="25">
        <v>200</v>
      </c>
      <c r="H26" s="16" t="s">
        <v>84</v>
      </c>
      <c r="I26" s="5"/>
      <c r="J26" s="5"/>
    </row>
    <row r="27" spans="1:10" ht="22" customHeight="1">
      <c r="A27" s="5"/>
      <c r="B27" s="16"/>
      <c r="C27" s="25"/>
      <c r="D27" s="16"/>
      <c r="E27" s="5"/>
      <c r="F27" s="16" t="s">
        <v>72</v>
      </c>
      <c r="G27" s="25">
        <v>100</v>
      </c>
      <c r="H27" s="16" t="s">
        <v>84</v>
      </c>
      <c r="I27" s="5"/>
      <c r="J27" s="5"/>
    </row>
    <row r="28" spans="1:10" ht="22" customHeight="1">
      <c r="A28" s="5"/>
      <c r="B28" s="16"/>
      <c r="C28" s="25"/>
      <c r="D28" s="16"/>
      <c r="E28" s="5"/>
      <c r="F28" s="16" t="s">
        <v>73</v>
      </c>
      <c r="G28" s="25">
        <v>150</v>
      </c>
      <c r="H28" s="16" t="s">
        <v>84</v>
      </c>
      <c r="I28" s="5"/>
      <c r="J28" s="5"/>
    </row>
    <row r="29" spans="1:10" ht="22" customHeight="1">
      <c r="A29" s="5"/>
      <c r="B29" s="16"/>
      <c r="C29" s="25"/>
      <c r="D29" s="16"/>
      <c r="E29" s="5"/>
      <c r="F29" s="16"/>
      <c r="G29" s="25"/>
      <c r="H29" s="16"/>
      <c r="I29" s="5"/>
      <c r="J29" s="5"/>
    </row>
    <row r="30" spans="1:10" ht="22" customHeight="1">
      <c r="A30" s="5"/>
      <c r="B30" s="16"/>
      <c r="C30" s="25"/>
      <c r="D30" s="16"/>
      <c r="E30" s="5"/>
      <c r="F30" s="16"/>
      <c r="G30" s="25"/>
      <c r="H30" s="16"/>
      <c r="I30" s="5"/>
      <c r="J30" s="5"/>
    </row>
    <row r="31" spans="1:10" ht="22" customHeight="1">
      <c r="A31" s="5"/>
      <c r="B31" s="16"/>
      <c r="C31" s="25"/>
      <c r="D31" s="16"/>
      <c r="E31" s="5"/>
      <c r="F31" s="16"/>
      <c r="G31" s="25"/>
      <c r="H31" s="16"/>
      <c r="I31" s="5"/>
      <c r="J31" s="5"/>
    </row>
    <row r="32" spans="1:10" ht="22" customHeight="1">
      <c r="A32" s="5"/>
      <c r="B32" s="16"/>
      <c r="C32" s="25"/>
      <c r="D32" s="16"/>
      <c r="E32" s="5"/>
      <c r="F32" s="16"/>
      <c r="G32" s="25"/>
      <c r="H32" s="16"/>
      <c r="I32" s="5"/>
      <c r="J32" s="5"/>
    </row>
    <row r="33" spans="1:10" ht="22" customHeight="1">
      <c r="A33" s="5"/>
      <c r="B33" s="16"/>
      <c r="C33" s="25"/>
      <c r="D33" s="16"/>
      <c r="E33" s="5"/>
      <c r="F33" s="16"/>
      <c r="G33" s="25"/>
      <c r="H33" s="16"/>
      <c r="I33" s="5"/>
      <c r="J33" s="5"/>
    </row>
    <row r="34" spans="1:10" ht="22" customHeight="1">
      <c r="A34" s="5"/>
      <c r="B34" s="16"/>
      <c r="C34" s="25"/>
      <c r="D34" s="16"/>
      <c r="E34" s="5"/>
      <c r="F34" s="16"/>
      <c r="G34" s="25"/>
      <c r="H34" s="16"/>
      <c r="I34" s="5"/>
      <c r="J34" s="5"/>
    </row>
    <row r="35" spans="1:10" ht="22" customHeight="1">
      <c r="A35" s="5"/>
      <c r="B35" s="16"/>
      <c r="C35" s="25"/>
      <c r="D35" s="16"/>
      <c r="E35" s="5"/>
      <c r="F35" s="16"/>
      <c r="G35" s="25"/>
      <c r="H35" s="16"/>
      <c r="I35" s="5"/>
      <c r="J35" s="5"/>
    </row>
    <row r="36" spans="1:10" ht="22" customHeight="1">
      <c r="A36" s="5"/>
      <c r="B36" s="16"/>
      <c r="C36" s="25"/>
      <c r="D36" s="16"/>
      <c r="E36" s="5"/>
      <c r="F36" s="16"/>
      <c r="G36" s="25"/>
      <c r="H36" s="16"/>
      <c r="I36" s="5"/>
      <c r="J36" s="5"/>
    </row>
    <row r="37" spans="1:10" ht="22" customHeight="1">
      <c r="A37" s="5"/>
      <c r="B37" s="16"/>
      <c r="C37" s="25"/>
      <c r="D37" s="16"/>
      <c r="E37" s="5"/>
      <c r="F37" s="16"/>
      <c r="G37" s="25"/>
      <c r="H37" s="16"/>
      <c r="I37" s="5"/>
      <c r="J37" s="5"/>
    </row>
    <row r="38" spans="1:10" ht="22" customHeight="1">
      <c r="A38" s="5"/>
      <c r="B38" s="16"/>
      <c r="C38" s="25"/>
      <c r="D38" s="16"/>
      <c r="E38" s="5"/>
      <c r="F38" s="16"/>
      <c r="G38" s="25"/>
      <c r="H38" s="16"/>
      <c r="I38" s="5"/>
      <c r="J38" s="5"/>
    </row>
    <row r="39" spans="1:10" ht="22" customHeight="1">
      <c r="A39" s="5"/>
      <c r="B39" s="16"/>
      <c r="C39" s="25"/>
      <c r="D39" s="16"/>
      <c r="E39" s="5"/>
      <c r="F39" s="16"/>
      <c r="G39" s="25"/>
      <c r="H39" s="16"/>
      <c r="I39" s="5"/>
      <c r="J39" s="5"/>
    </row>
    <row r="40" spans="1:10" ht="22" customHeight="1">
      <c r="A40" s="5"/>
      <c r="B40" s="5"/>
      <c r="C40" s="5"/>
      <c r="D40" s="5"/>
      <c r="E40" s="5"/>
      <c r="F40" s="1"/>
      <c r="G40" s="1"/>
      <c r="H40" s="1"/>
      <c r="I40" s="5"/>
      <c r="J40" s="5"/>
    </row>
    <row r="41" spans="1:10" s="29" customFormat="1" ht="30" customHeight="1">
      <c r="A41" s="7"/>
      <c r="B41" s="141" t="s">
        <v>87</v>
      </c>
      <c r="C41" s="158"/>
      <c r="D41" s="158"/>
      <c r="E41" s="158"/>
      <c r="F41" s="159"/>
      <c r="G41" s="160"/>
      <c r="H41" s="161"/>
      <c r="I41" s="7"/>
      <c r="J41" s="7"/>
    </row>
    <row r="42" spans="1:10" ht="22" customHeight="1">
      <c r="A42" s="5"/>
      <c r="B42" s="5"/>
      <c r="C42" s="5"/>
      <c r="D42" s="5"/>
      <c r="E42" s="5"/>
      <c r="F42" s="1"/>
      <c r="G42" s="1"/>
      <c r="H42" s="1"/>
      <c r="I42" s="5"/>
      <c r="J42" s="5"/>
    </row>
    <row r="43" spans="1:10" ht="22" customHeight="1">
      <c r="A43" s="5"/>
      <c r="B43" s="157" t="s">
        <v>88</v>
      </c>
      <c r="C43" s="157"/>
      <c r="D43" s="37">
        <f>SUM($C$12:$C$39)</f>
        <v>6150</v>
      </c>
      <c r="F43" s="148" t="s">
        <v>89</v>
      </c>
      <c r="G43" s="149"/>
      <c r="H43" s="150"/>
      <c r="I43" s="5"/>
      <c r="J43" s="5"/>
    </row>
    <row r="44" spans="1:10" ht="22" customHeight="1">
      <c r="A44" s="5"/>
      <c r="B44" s="157" t="s">
        <v>90</v>
      </c>
      <c r="C44" s="157"/>
      <c r="D44" s="26">
        <f>SUM($G$12:$G$45)</f>
        <v>5890</v>
      </c>
      <c r="E44" s="1"/>
      <c r="F44" s="151"/>
      <c r="G44" s="152"/>
      <c r="H44" s="153"/>
      <c r="I44" s="5"/>
      <c r="J44" s="5"/>
    </row>
    <row r="45" spans="1:10" ht="22" customHeight="1">
      <c r="A45" s="5"/>
      <c r="B45" s="157" t="s">
        <v>91</v>
      </c>
      <c r="C45" s="157"/>
      <c r="D45" s="26">
        <f>D43-D44</f>
        <v>260</v>
      </c>
      <c r="E45" s="1"/>
      <c r="F45" s="151"/>
      <c r="G45" s="152"/>
      <c r="H45" s="153"/>
      <c r="I45" s="5"/>
      <c r="J45" s="5"/>
    </row>
    <row r="46" spans="1:10" ht="22" customHeight="1">
      <c r="A46" s="5"/>
      <c r="B46" s="157" t="s">
        <v>92</v>
      </c>
      <c r="C46" s="157"/>
      <c r="D46" s="27">
        <f>IFERROR(D45/D43,0)</f>
        <v>4.2276422764227641E-2</v>
      </c>
      <c r="E46" s="1"/>
      <c r="F46" s="151"/>
      <c r="G46" s="152"/>
      <c r="H46" s="153"/>
      <c r="I46" s="5"/>
      <c r="J46" s="5"/>
    </row>
    <row r="47" spans="1:10" ht="22" customHeight="1">
      <c r="A47" s="5"/>
      <c r="B47" s="157" t="s">
        <v>93</v>
      </c>
      <c r="C47" s="157"/>
      <c r="D47" s="28" t="str">
        <f>IF(D43=0,"Start Planning",IF(D44&gt;D43,"Overplanned",IF(D46&gt;=0.2,"Great Savings Plan","Balanced")))</f>
        <v>Balanced</v>
      </c>
      <c r="E47" s="1"/>
      <c r="F47" s="154"/>
      <c r="G47" s="155"/>
      <c r="H47" s="156"/>
      <c r="I47" s="5"/>
      <c r="J47" s="5"/>
    </row>
    <row r="48" spans="1:10" ht="22" customHeight="1">
      <c r="A48" s="5"/>
      <c r="B48" s="5"/>
      <c r="C48" s="5"/>
      <c r="D48" s="5"/>
      <c r="E48" s="5"/>
      <c r="F48" s="5"/>
      <c r="G48" s="5"/>
      <c r="H48" s="5"/>
      <c r="I48" s="5"/>
      <c r="J48" s="5"/>
    </row>
    <row r="49" spans="1:10" ht="22" customHeight="1">
      <c r="A49" s="5"/>
      <c r="B49" s="5"/>
      <c r="C49" s="5"/>
      <c r="D49" s="5"/>
      <c r="E49" s="5"/>
      <c r="F49" s="5"/>
      <c r="G49" s="5"/>
      <c r="H49" s="5"/>
      <c r="I49" s="5"/>
      <c r="J49" s="5"/>
    </row>
    <row r="50" spans="1:10" ht="22" customHeight="1">
      <c r="A50" s="5"/>
      <c r="B50" s="5"/>
      <c r="C50" s="5"/>
      <c r="D50" s="5"/>
      <c r="E50" s="5"/>
      <c r="F50" s="5"/>
      <c r="G50" s="5"/>
      <c r="H50" s="5"/>
      <c r="I50" s="5"/>
      <c r="J50" s="5"/>
    </row>
    <row r="51" spans="1:10" ht="22" customHeight="1">
      <c r="A51" s="5"/>
      <c r="B51" s="5"/>
      <c r="C51" s="5"/>
      <c r="D51" s="5"/>
      <c r="E51" s="5"/>
      <c r="F51" s="5"/>
      <c r="G51" s="5"/>
      <c r="H51" s="5"/>
      <c r="I51" s="5"/>
      <c r="J51" s="5"/>
    </row>
    <row r="52" spans="1:10" ht="22" customHeight="1">
      <c r="A52" s="5"/>
      <c r="B52" s="5"/>
      <c r="C52" s="5"/>
      <c r="D52" s="5"/>
      <c r="E52" s="5"/>
      <c r="F52" s="5"/>
      <c r="G52" s="5"/>
      <c r="H52" s="5"/>
      <c r="I52" s="5"/>
      <c r="J52" s="5"/>
    </row>
    <row r="53" spans="1:10" ht="22" customHeight="1">
      <c r="A53" s="5"/>
      <c r="B53" s="5"/>
      <c r="C53" s="5"/>
      <c r="D53" s="5"/>
      <c r="E53" s="5"/>
      <c r="F53" s="5"/>
      <c r="G53" s="5"/>
      <c r="H53" s="5"/>
      <c r="I53" s="5"/>
      <c r="J53" s="5"/>
    </row>
    <row r="54" spans="1:10" ht="22" customHeight="1">
      <c r="A54" s="5"/>
      <c r="B54" s="5"/>
      <c r="C54" s="5"/>
      <c r="D54" s="5"/>
      <c r="E54" s="5"/>
      <c r="F54" s="5"/>
      <c r="G54" s="5"/>
      <c r="H54" s="5"/>
      <c r="I54" s="5"/>
      <c r="J54" s="5"/>
    </row>
    <row r="55" spans="1:10" ht="22" customHeight="1">
      <c r="A55" s="5"/>
      <c r="B55" s="5"/>
      <c r="C55" s="5"/>
      <c r="D55" s="5"/>
      <c r="E55" s="5"/>
      <c r="F55" s="5"/>
      <c r="G55" s="5"/>
      <c r="H55" s="5"/>
      <c r="I55" s="5"/>
      <c r="J55" s="5"/>
    </row>
  </sheetData>
  <mergeCells count="16">
    <mergeCell ref="B2:G3"/>
    <mergeCell ref="H2:H3"/>
    <mergeCell ref="F43:H47"/>
    <mergeCell ref="B43:C43"/>
    <mergeCell ref="B44:C44"/>
    <mergeCell ref="B45:C45"/>
    <mergeCell ref="B46:C46"/>
    <mergeCell ref="B47:C47"/>
    <mergeCell ref="B5:D5"/>
    <mergeCell ref="B10:D10"/>
    <mergeCell ref="F10:H10"/>
    <mergeCell ref="B41:H41"/>
    <mergeCell ref="B6:C6"/>
    <mergeCell ref="B7:C7"/>
    <mergeCell ref="B8:C8"/>
    <mergeCell ref="F5:H8"/>
  </mergeCells>
  <conditionalFormatting sqref="D45">
    <cfRule type="cellIs" dxfId="21" priority="1" operator="lessThan">
      <formula>0</formula>
    </cfRule>
    <cfRule type="cellIs" dxfId="20" priority="2" operator="greaterThanOrEqual">
      <formula>0</formula>
    </cfRule>
  </conditionalFormatting>
  <conditionalFormatting sqref="D47">
    <cfRule type="containsText" dxfId="19" priority="3" operator="containsText" text="Overplanned"/>
    <cfRule type="containsText" dxfId="18" priority="4" operator="containsText" text="Great Savings Plan"/>
  </conditionalFormatting>
  <pageMargins left="0.25" right="0.25" top="0.25" bottom="0.25" header="0" footer="0"/>
  <pageSetup scale="62"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xr:uid="{00000000-0002-0000-0300-000000000000}">
          <x14:formula1>
            <xm:f>Settings!$B$14:$B$28</xm:f>
          </x14:formula1>
          <xm:sqref>B12:B39</xm:sqref>
        </x14:dataValidation>
        <x14:dataValidation type="list" xr:uid="{00000000-0002-0000-0300-000001000000}">
          <x14:formula1>
            <xm:f>Settings!$D$14:$D$38</xm:f>
          </x14:formula1>
          <xm:sqref>F41 F12:F39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18"/>
  <sheetViews>
    <sheetView showGridLines="0" zoomScale="80" zoomScaleNormal="80" workbookViewId="0">
      <pane ySplit="11" topLeftCell="A12" activePane="bottomLeft" state="frozen"/>
      <selection pane="bottomLeft"/>
    </sheetView>
  </sheetViews>
  <sheetFormatPr defaultColWidth="22.58203125" defaultRowHeight="22" customHeight="1"/>
  <cols>
    <col min="1" max="1" width="2.58203125" style="14" customWidth="1"/>
    <col min="2" max="6" width="22.58203125" style="14"/>
    <col min="7" max="7" width="22.58203125" style="14" customWidth="1"/>
    <col min="8" max="8" width="2.58203125" style="14" customWidth="1"/>
    <col min="9" max="16384" width="22.58203125" style="14"/>
  </cols>
  <sheetData>
    <row r="2" spans="2:9" ht="22" customHeight="1">
      <c r="B2" s="184" t="s">
        <v>167</v>
      </c>
      <c r="C2" s="184"/>
      <c r="D2" s="184"/>
      <c r="E2" s="184"/>
      <c r="F2" s="184"/>
      <c r="G2" s="124"/>
      <c r="H2" s="5"/>
      <c r="I2" s="5"/>
    </row>
    <row r="3" spans="2:9" ht="22" customHeight="1">
      <c r="B3" s="184"/>
      <c r="C3" s="184"/>
      <c r="D3" s="184"/>
      <c r="E3" s="184"/>
      <c r="F3" s="184"/>
      <c r="G3" s="124"/>
      <c r="H3" s="5"/>
      <c r="I3" s="5"/>
    </row>
    <row r="4" spans="2:9" ht="22" customHeight="1">
      <c r="B4" s="5"/>
      <c r="C4" s="5"/>
      <c r="D4" s="5"/>
      <c r="E4" s="5"/>
      <c r="F4" s="5"/>
      <c r="G4" s="5"/>
      <c r="H4" s="5"/>
      <c r="I4" s="5"/>
    </row>
    <row r="5" spans="2:9" ht="22" customHeight="1">
      <c r="B5" s="40" t="s">
        <v>94</v>
      </c>
      <c r="C5" s="26">
        <f>SUM($F$12:$F$311)</f>
        <v>4435</v>
      </c>
      <c r="E5" s="175"/>
      <c r="F5" s="176"/>
      <c r="G5" s="177"/>
      <c r="H5" s="5"/>
      <c r="I5" s="5"/>
    </row>
    <row r="6" spans="2:9" ht="22" customHeight="1">
      <c r="B6" s="40" t="s">
        <v>96</v>
      </c>
      <c r="C6" s="26">
        <f>IFERROR(AVERAGE($F$12:$F$311),0)</f>
        <v>138.59375</v>
      </c>
      <c r="D6" s="39"/>
      <c r="E6" s="178"/>
      <c r="F6" s="179"/>
      <c r="G6" s="180"/>
      <c r="H6" s="5"/>
      <c r="I6" s="5"/>
    </row>
    <row r="7" spans="2:9" ht="22" customHeight="1">
      <c r="B7" s="40" t="s">
        <v>95</v>
      </c>
      <c r="C7" s="28">
        <f>COUNT($F$12:$F$311)</f>
        <v>32</v>
      </c>
      <c r="D7" s="38"/>
      <c r="E7" s="178"/>
      <c r="F7" s="179"/>
      <c r="G7" s="180"/>
      <c r="H7" s="5"/>
      <c r="I7" s="5"/>
    </row>
    <row r="8" spans="2:9" ht="22" customHeight="1">
      <c r="B8" s="40" t="s">
        <v>97</v>
      </c>
      <c r="C8" s="26">
        <f>IFERROR(MAX($F$12:$F$311),0)</f>
        <v>1500</v>
      </c>
      <c r="D8" s="38"/>
      <c r="E8" s="181"/>
      <c r="F8" s="182"/>
      <c r="G8" s="183"/>
      <c r="H8" s="5"/>
      <c r="I8" s="5"/>
    </row>
    <row r="9" spans="2:9" ht="22" customHeight="1">
      <c r="B9" s="38"/>
      <c r="C9" s="38"/>
      <c r="D9" s="38"/>
      <c r="E9" s="38"/>
      <c r="F9" s="38"/>
      <c r="G9" s="38"/>
      <c r="H9" s="20"/>
      <c r="I9" s="20"/>
    </row>
    <row r="10" spans="2:9" ht="30" customHeight="1">
      <c r="B10" s="172" t="s">
        <v>98</v>
      </c>
      <c r="C10" s="173"/>
      <c r="D10" s="173"/>
      <c r="E10" s="173"/>
      <c r="F10" s="173"/>
      <c r="G10" s="174"/>
      <c r="H10" s="5"/>
      <c r="I10" s="5"/>
    </row>
    <row r="11" spans="2:9" ht="22" customHeight="1">
      <c r="B11" s="44" t="s">
        <v>99</v>
      </c>
      <c r="C11" s="45" t="s">
        <v>100</v>
      </c>
      <c r="D11" s="45" t="s">
        <v>33</v>
      </c>
      <c r="E11" s="45" t="s">
        <v>101</v>
      </c>
      <c r="F11" s="45" t="s">
        <v>102</v>
      </c>
      <c r="G11" s="46" t="s">
        <v>81</v>
      </c>
      <c r="H11" s="5"/>
      <c r="I11" s="5"/>
    </row>
    <row r="12" spans="2:9" ht="22" customHeight="1">
      <c r="B12" s="47">
        <v>46174</v>
      </c>
      <c r="C12" s="48" t="s">
        <v>103</v>
      </c>
      <c r="D12" s="48" t="s">
        <v>38</v>
      </c>
      <c r="E12" s="48" t="s">
        <v>53</v>
      </c>
      <c r="F12" s="49">
        <v>1500</v>
      </c>
      <c r="G12" s="48" t="s">
        <v>104</v>
      </c>
      <c r="H12" s="5"/>
      <c r="I12" s="5"/>
    </row>
    <row r="13" spans="2:9" ht="22" customHeight="1">
      <c r="B13" s="50">
        <v>46175</v>
      </c>
      <c r="C13" s="18" t="s">
        <v>105</v>
      </c>
      <c r="D13" s="18" t="s">
        <v>48</v>
      </c>
      <c r="E13" s="18" t="s">
        <v>44</v>
      </c>
      <c r="F13" s="51">
        <v>185</v>
      </c>
      <c r="G13" s="18" t="s">
        <v>106</v>
      </c>
      <c r="H13" s="5"/>
      <c r="I13" s="5"/>
    </row>
    <row r="14" spans="2:9" ht="22" customHeight="1">
      <c r="B14" s="50">
        <v>46176</v>
      </c>
      <c r="C14" s="18" t="s">
        <v>107</v>
      </c>
      <c r="D14" s="18" t="s">
        <v>43</v>
      </c>
      <c r="E14" s="18" t="s">
        <v>53</v>
      </c>
      <c r="F14" s="51">
        <v>110</v>
      </c>
      <c r="G14" s="18"/>
      <c r="H14" s="5"/>
      <c r="I14" s="5"/>
    </row>
    <row r="15" spans="2:9" ht="22" customHeight="1">
      <c r="B15" s="50">
        <v>46177</v>
      </c>
      <c r="C15" s="18" t="s">
        <v>108</v>
      </c>
      <c r="D15" s="18" t="s">
        <v>52</v>
      </c>
      <c r="E15" s="18" t="s">
        <v>44</v>
      </c>
      <c r="F15" s="51">
        <v>65</v>
      </c>
      <c r="G15" s="18"/>
      <c r="H15" s="5"/>
      <c r="I15" s="5"/>
    </row>
    <row r="16" spans="2:9" ht="22" customHeight="1">
      <c r="B16" s="50">
        <v>46178</v>
      </c>
      <c r="C16" s="18" t="s">
        <v>109</v>
      </c>
      <c r="D16" s="18" t="s">
        <v>66</v>
      </c>
      <c r="E16" s="18" t="s">
        <v>49</v>
      </c>
      <c r="F16" s="51">
        <v>42</v>
      </c>
      <c r="G16" s="18" t="s">
        <v>110</v>
      </c>
      <c r="H16" s="5"/>
      <c r="I16" s="5"/>
    </row>
    <row r="17" spans="2:9" ht="22" customHeight="1">
      <c r="B17" s="50">
        <v>46178</v>
      </c>
      <c r="C17" s="18" t="s">
        <v>111</v>
      </c>
      <c r="D17" s="18" t="s">
        <v>65</v>
      </c>
      <c r="E17" s="18" t="s">
        <v>49</v>
      </c>
      <c r="F17" s="51">
        <v>15</v>
      </c>
      <c r="G17" s="18"/>
      <c r="H17" s="5"/>
      <c r="I17" s="5"/>
    </row>
    <row r="18" spans="2:9" ht="22" customHeight="1">
      <c r="B18" s="50">
        <v>46179</v>
      </c>
      <c r="C18" s="18" t="s">
        <v>112</v>
      </c>
      <c r="D18" s="18" t="s">
        <v>62</v>
      </c>
      <c r="E18" s="18" t="s">
        <v>44</v>
      </c>
      <c r="F18" s="51">
        <v>38</v>
      </c>
      <c r="G18" s="18"/>
      <c r="H18" s="5"/>
      <c r="I18" s="5"/>
    </row>
    <row r="19" spans="2:9" ht="22" customHeight="1">
      <c r="B19" s="50">
        <v>46180</v>
      </c>
      <c r="C19" s="18" t="s">
        <v>113</v>
      </c>
      <c r="D19" s="18" t="s">
        <v>66</v>
      </c>
      <c r="E19" s="18" t="s">
        <v>58</v>
      </c>
      <c r="F19" s="51">
        <v>12</v>
      </c>
      <c r="G19" s="18"/>
      <c r="H19" s="5"/>
      <c r="I19" s="5"/>
    </row>
    <row r="20" spans="2:9" ht="22" customHeight="1">
      <c r="B20" s="50">
        <v>46181</v>
      </c>
      <c r="C20" s="18" t="s">
        <v>114</v>
      </c>
      <c r="D20" s="18" t="s">
        <v>57</v>
      </c>
      <c r="E20" s="18" t="s">
        <v>53</v>
      </c>
      <c r="F20" s="51">
        <v>140</v>
      </c>
      <c r="G20" s="18"/>
      <c r="H20" s="5"/>
      <c r="I20" s="5"/>
    </row>
    <row r="21" spans="2:9" ht="22" customHeight="1">
      <c r="B21" s="50">
        <v>46182</v>
      </c>
      <c r="C21" s="18" t="s">
        <v>48</v>
      </c>
      <c r="D21" s="18" t="s">
        <v>48</v>
      </c>
      <c r="E21" s="18" t="s">
        <v>44</v>
      </c>
      <c r="F21" s="51">
        <v>128</v>
      </c>
      <c r="G21" s="18"/>
      <c r="H21" s="5"/>
      <c r="I21" s="5"/>
    </row>
    <row r="22" spans="2:9" ht="22" customHeight="1">
      <c r="B22" s="50">
        <v>46183</v>
      </c>
      <c r="C22" s="18" t="s">
        <v>115</v>
      </c>
      <c r="D22" s="18" t="s">
        <v>69</v>
      </c>
      <c r="E22" s="18" t="s">
        <v>49</v>
      </c>
      <c r="F22" s="51">
        <v>49</v>
      </c>
      <c r="G22" s="18"/>
      <c r="H22" s="5"/>
      <c r="I22" s="5"/>
    </row>
    <row r="23" spans="2:9" ht="22" customHeight="1">
      <c r="B23" s="50">
        <v>46184</v>
      </c>
      <c r="C23" s="18" t="s">
        <v>116</v>
      </c>
      <c r="D23" s="18" t="s">
        <v>63</v>
      </c>
      <c r="E23" s="18" t="s">
        <v>53</v>
      </c>
      <c r="F23" s="51">
        <v>300</v>
      </c>
      <c r="G23" s="18"/>
      <c r="H23" s="5"/>
      <c r="I23" s="5"/>
    </row>
    <row r="24" spans="2:9" ht="22" customHeight="1">
      <c r="B24" s="50">
        <v>46185</v>
      </c>
      <c r="C24" s="18" t="s">
        <v>117</v>
      </c>
      <c r="D24" s="18" t="s">
        <v>70</v>
      </c>
      <c r="E24" s="18" t="s">
        <v>39</v>
      </c>
      <c r="F24" s="51">
        <v>30</v>
      </c>
      <c r="G24" s="18"/>
      <c r="H24" s="5"/>
      <c r="I24" s="5"/>
    </row>
    <row r="25" spans="2:9" ht="22" customHeight="1">
      <c r="B25" s="50">
        <v>46186</v>
      </c>
      <c r="C25" s="18" t="s">
        <v>118</v>
      </c>
      <c r="D25" s="18" t="s">
        <v>67</v>
      </c>
      <c r="E25" s="18" t="s">
        <v>58</v>
      </c>
      <c r="F25" s="51">
        <v>36</v>
      </c>
      <c r="G25" s="18"/>
      <c r="H25" s="5"/>
      <c r="I25" s="5"/>
    </row>
    <row r="26" spans="2:9" ht="22" customHeight="1">
      <c r="B26" s="50">
        <v>46187</v>
      </c>
      <c r="C26" s="18" t="s">
        <v>48</v>
      </c>
      <c r="D26" s="18" t="s">
        <v>48</v>
      </c>
      <c r="E26" s="18" t="s">
        <v>44</v>
      </c>
      <c r="F26" s="51">
        <v>96</v>
      </c>
      <c r="G26" s="18"/>
      <c r="H26" s="5"/>
      <c r="I26" s="5"/>
    </row>
    <row r="27" spans="2:9" ht="22" customHeight="1">
      <c r="B27" s="50">
        <v>46188</v>
      </c>
      <c r="C27" s="18" t="s">
        <v>119</v>
      </c>
      <c r="D27" s="18" t="s">
        <v>52</v>
      </c>
      <c r="E27" s="18" t="s">
        <v>44</v>
      </c>
      <c r="F27" s="51">
        <v>55</v>
      </c>
      <c r="G27" s="18"/>
      <c r="H27" s="5"/>
      <c r="I27" s="5"/>
    </row>
    <row r="28" spans="2:9" ht="22" customHeight="1">
      <c r="B28" s="50">
        <v>46189</v>
      </c>
      <c r="C28" s="18" t="s">
        <v>120</v>
      </c>
      <c r="D28" s="18" t="s">
        <v>43</v>
      </c>
      <c r="E28" s="18" t="s">
        <v>53</v>
      </c>
      <c r="F28" s="51">
        <v>70</v>
      </c>
      <c r="G28" s="18"/>
      <c r="H28" s="5"/>
      <c r="I28" s="5"/>
    </row>
    <row r="29" spans="2:9" ht="22" customHeight="1">
      <c r="B29" s="50">
        <v>46189</v>
      </c>
      <c r="C29" s="18" t="s">
        <v>121</v>
      </c>
      <c r="D29" s="18" t="s">
        <v>72</v>
      </c>
      <c r="E29" s="18" t="s">
        <v>44</v>
      </c>
      <c r="F29" s="51">
        <v>60</v>
      </c>
      <c r="G29" s="18"/>
      <c r="H29" s="5"/>
      <c r="I29" s="5"/>
    </row>
    <row r="30" spans="2:9" ht="22" customHeight="1">
      <c r="B30" s="50">
        <v>46190</v>
      </c>
      <c r="C30" s="18" t="s">
        <v>122</v>
      </c>
      <c r="D30" s="18" t="s">
        <v>68</v>
      </c>
      <c r="E30" s="18" t="s">
        <v>49</v>
      </c>
      <c r="F30" s="51">
        <v>125</v>
      </c>
      <c r="G30" s="18"/>
      <c r="H30" s="5"/>
      <c r="I30" s="5"/>
    </row>
    <row r="31" spans="2:9" ht="22" customHeight="1">
      <c r="B31" s="50">
        <v>46191</v>
      </c>
      <c r="C31" s="18" t="s">
        <v>123</v>
      </c>
      <c r="D31" s="18" t="s">
        <v>66</v>
      </c>
      <c r="E31" s="18" t="s">
        <v>49</v>
      </c>
      <c r="F31" s="51">
        <v>78</v>
      </c>
      <c r="G31" s="18"/>
      <c r="H31" s="5"/>
      <c r="I31" s="5"/>
    </row>
    <row r="32" spans="2:9" ht="22" customHeight="1">
      <c r="B32" s="50">
        <v>46192</v>
      </c>
      <c r="C32" s="18" t="s">
        <v>124</v>
      </c>
      <c r="D32" s="18" t="s">
        <v>64</v>
      </c>
      <c r="E32" s="18" t="s">
        <v>53</v>
      </c>
      <c r="F32" s="51">
        <v>500</v>
      </c>
      <c r="G32" s="18" t="s">
        <v>125</v>
      </c>
      <c r="H32" s="5"/>
      <c r="I32" s="5"/>
    </row>
    <row r="33" spans="2:9" ht="22" customHeight="1">
      <c r="B33" s="50">
        <v>46193</v>
      </c>
      <c r="C33" s="18" t="s">
        <v>126</v>
      </c>
      <c r="D33" s="18" t="s">
        <v>65</v>
      </c>
      <c r="E33" s="18" t="s">
        <v>49</v>
      </c>
      <c r="F33" s="51">
        <v>20</v>
      </c>
      <c r="G33" s="18"/>
      <c r="H33" s="5"/>
      <c r="I33" s="5"/>
    </row>
    <row r="34" spans="2:9" ht="22" customHeight="1">
      <c r="B34" s="50">
        <v>46194</v>
      </c>
      <c r="C34" s="18" t="s">
        <v>48</v>
      </c>
      <c r="D34" s="18" t="s">
        <v>48</v>
      </c>
      <c r="E34" s="18" t="s">
        <v>44</v>
      </c>
      <c r="F34" s="51">
        <v>142</v>
      </c>
      <c r="G34" s="18"/>
      <c r="H34" s="5"/>
      <c r="I34" s="5"/>
    </row>
    <row r="35" spans="2:9" ht="22" customHeight="1">
      <c r="B35" s="50">
        <v>46195</v>
      </c>
      <c r="C35" s="18" t="s">
        <v>127</v>
      </c>
      <c r="D35" s="18" t="s">
        <v>52</v>
      </c>
      <c r="E35" s="18" t="s">
        <v>58</v>
      </c>
      <c r="F35" s="51">
        <v>28</v>
      </c>
      <c r="G35" s="18"/>
      <c r="H35" s="5"/>
      <c r="I35" s="5"/>
    </row>
    <row r="36" spans="2:9" ht="22" customHeight="1">
      <c r="B36" s="50">
        <v>46196</v>
      </c>
      <c r="C36" s="18" t="s">
        <v>128</v>
      </c>
      <c r="D36" s="18" t="s">
        <v>62</v>
      </c>
      <c r="E36" s="18" t="s">
        <v>44</v>
      </c>
      <c r="F36" s="51">
        <v>85</v>
      </c>
      <c r="G36" s="18"/>
      <c r="H36" s="5"/>
      <c r="I36" s="5"/>
    </row>
    <row r="37" spans="2:9" ht="22" customHeight="1">
      <c r="B37" s="50">
        <v>46197</v>
      </c>
      <c r="C37" s="18" t="s">
        <v>129</v>
      </c>
      <c r="D37" s="18" t="s">
        <v>71</v>
      </c>
      <c r="E37" s="18" t="s">
        <v>44</v>
      </c>
      <c r="F37" s="51">
        <v>90</v>
      </c>
      <c r="G37" s="18"/>
      <c r="H37" s="5"/>
      <c r="I37" s="5"/>
    </row>
    <row r="38" spans="2:9" ht="22" customHeight="1">
      <c r="B38" s="50">
        <v>46198</v>
      </c>
      <c r="C38" s="18" t="s">
        <v>130</v>
      </c>
      <c r="D38" s="18" t="s">
        <v>69</v>
      </c>
      <c r="E38" s="18" t="s">
        <v>44</v>
      </c>
      <c r="F38" s="51">
        <v>32</v>
      </c>
      <c r="G38" s="18"/>
      <c r="H38" s="5"/>
      <c r="I38" s="5"/>
    </row>
    <row r="39" spans="2:9" ht="22" customHeight="1">
      <c r="B39" s="50">
        <v>46199</v>
      </c>
      <c r="C39" s="18" t="s">
        <v>131</v>
      </c>
      <c r="D39" s="18" t="s">
        <v>73</v>
      </c>
      <c r="E39" s="18" t="s">
        <v>44</v>
      </c>
      <c r="F39" s="51">
        <v>74</v>
      </c>
      <c r="G39" s="18"/>
      <c r="H39" s="5"/>
      <c r="I39" s="5"/>
    </row>
    <row r="40" spans="2:9" ht="22" customHeight="1">
      <c r="B40" s="50">
        <v>46200</v>
      </c>
      <c r="C40" s="18" t="s">
        <v>132</v>
      </c>
      <c r="D40" s="18" t="s">
        <v>66</v>
      </c>
      <c r="E40" s="18" t="s">
        <v>49</v>
      </c>
      <c r="F40" s="51">
        <v>64</v>
      </c>
      <c r="G40" s="18"/>
      <c r="H40" s="5"/>
      <c r="I40" s="5"/>
    </row>
    <row r="41" spans="2:9" ht="22" customHeight="1">
      <c r="B41" s="50">
        <v>46201</v>
      </c>
      <c r="C41" s="18" t="s">
        <v>48</v>
      </c>
      <c r="D41" s="18" t="s">
        <v>48</v>
      </c>
      <c r="E41" s="18" t="s">
        <v>44</v>
      </c>
      <c r="F41" s="51">
        <v>121</v>
      </c>
      <c r="G41" s="18"/>
      <c r="H41" s="5"/>
      <c r="I41" s="5"/>
    </row>
    <row r="42" spans="2:9" ht="22" customHeight="1">
      <c r="B42" s="50">
        <v>46202</v>
      </c>
      <c r="C42" s="18" t="s">
        <v>133</v>
      </c>
      <c r="D42" s="18" t="s">
        <v>43</v>
      </c>
      <c r="E42" s="18" t="s">
        <v>53</v>
      </c>
      <c r="F42" s="51">
        <v>45</v>
      </c>
      <c r="G42" s="18"/>
      <c r="H42" s="5"/>
      <c r="I42" s="5"/>
    </row>
    <row r="43" spans="2:9" ht="22" customHeight="1">
      <c r="B43" s="50">
        <v>46203</v>
      </c>
      <c r="C43" s="18" t="s">
        <v>134</v>
      </c>
      <c r="D43" s="18" t="s">
        <v>63</v>
      </c>
      <c r="E43" s="18" t="s">
        <v>53</v>
      </c>
      <c r="F43" s="51">
        <v>100</v>
      </c>
      <c r="G43" s="18"/>
      <c r="H43" s="5"/>
      <c r="I43" s="5"/>
    </row>
    <row r="44" spans="2:9" ht="22" customHeight="1">
      <c r="B44" s="50"/>
      <c r="C44" s="18"/>
      <c r="D44" s="18"/>
      <c r="E44" s="18"/>
      <c r="F44" s="51"/>
      <c r="G44" s="18"/>
      <c r="H44" s="5"/>
      <c r="I44" s="5"/>
    </row>
    <row r="45" spans="2:9" ht="22" customHeight="1">
      <c r="B45" s="50"/>
      <c r="C45" s="18"/>
      <c r="D45" s="18"/>
      <c r="E45" s="18"/>
      <c r="F45" s="51"/>
      <c r="G45" s="18"/>
      <c r="H45" s="5"/>
      <c r="I45" s="5"/>
    </row>
    <row r="46" spans="2:9" ht="22" customHeight="1">
      <c r="B46" s="50"/>
      <c r="C46" s="18"/>
      <c r="D46" s="18"/>
      <c r="E46" s="18"/>
      <c r="F46" s="51"/>
      <c r="G46" s="18"/>
      <c r="H46" s="5"/>
      <c r="I46" s="5"/>
    </row>
    <row r="47" spans="2:9" ht="22" customHeight="1">
      <c r="B47" s="50"/>
      <c r="C47" s="18"/>
      <c r="D47" s="18"/>
      <c r="E47" s="18"/>
      <c r="F47" s="51"/>
      <c r="G47" s="18"/>
      <c r="H47" s="5"/>
      <c r="I47" s="5"/>
    </row>
    <row r="48" spans="2:9" ht="22" customHeight="1">
      <c r="B48" s="50"/>
      <c r="C48" s="18"/>
      <c r="D48" s="18"/>
      <c r="E48" s="18"/>
      <c r="F48" s="51"/>
      <c r="G48" s="18"/>
      <c r="H48" s="5"/>
      <c r="I48" s="5"/>
    </row>
    <row r="49" spans="2:9" ht="22" customHeight="1">
      <c r="B49" s="50"/>
      <c r="C49" s="18"/>
      <c r="D49" s="18"/>
      <c r="E49" s="18"/>
      <c r="F49" s="51"/>
      <c r="G49" s="18"/>
      <c r="H49" s="5"/>
      <c r="I49" s="5"/>
    </row>
    <row r="50" spans="2:9" ht="22" customHeight="1">
      <c r="B50" s="50"/>
      <c r="C50" s="18"/>
      <c r="D50" s="18"/>
      <c r="E50" s="18"/>
      <c r="F50" s="51"/>
      <c r="G50" s="18"/>
      <c r="H50" s="5"/>
      <c r="I50" s="5"/>
    </row>
    <row r="51" spans="2:9" ht="22" customHeight="1">
      <c r="B51" s="50"/>
      <c r="C51" s="18"/>
      <c r="D51" s="18"/>
      <c r="E51" s="18"/>
      <c r="F51" s="51"/>
      <c r="G51" s="18"/>
      <c r="H51" s="5"/>
      <c r="I51" s="5"/>
    </row>
    <row r="52" spans="2:9" ht="22" customHeight="1">
      <c r="B52" s="50"/>
      <c r="C52" s="18"/>
      <c r="D52" s="18"/>
      <c r="E52" s="18"/>
      <c r="F52" s="51"/>
      <c r="G52" s="18"/>
      <c r="H52" s="5"/>
      <c r="I52" s="5"/>
    </row>
    <row r="53" spans="2:9" ht="22" customHeight="1">
      <c r="B53" s="50"/>
      <c r="C53" s="18"/>
      <c r="D53" s="18"/>
      <c r="E53" s="18"/>
      <c r="F53" s="51"/>
      <c r="G53" s="18"/>
      <c r="H53" s="5"/>
      <c r="I53" s="5"/>
    </row>
    <row r="54" spans="2:9" ht="22" customHeight="1">
      <c r="B54" s="50"/>
      <c r="C54" s="18"/>
      <c r="D54" s="18"/>
      <c r="E54" s="18"/>
      <c r="F54" s="51"/>
      <c r="G54" s="18"/>
      <c r="H54" s="5"/>
      <c r="I54" s="5"/>
    </row>
    <row r="55" spans="2:9" ht="22" customHeight="1">
      <c r="B55" s="50"/>
      <c r="C55" s="18"/>
      <c r="D55" s="18"/>
      <c r="E55" s="18"/>
      <c r="F55" s="51"/>
      <c r="G55" s="18"/>
      <c r="H55" s="5"/>
      <c r="I55" s="5"/>
    </row>
    <row r="56" spans="2:9" ht="22" customHeight="1">
      <c r="B56" s="50"/>
      <c r="C56" s="18"/>
      <c r="D56" s="18"/>
      <c r="E56" s="18"/>
      <c r="F56" s="51"/>
      <c r="G56" s="18"/>
      <c r="H56" s="5"/>
      <c r="I56" s="5"/>
    </row>
    <row r="57" spans="2:9" ht="22" customHeight="1">
      <c r="B57" s="50"/>
      <c r="C57" s="18"/>
      <c r="D57" s="18"/>
      <c r="E57" s="18"/>
      <c r="F57" s="51"/>
      <c r="G57" s="18"/>
      <c r="H57" s="5"/>
      <c r="I57" s="5"/>
    </row>
    <row r="58" spans="2:9" ht="22" customHeight="1">
      <c r="B58" s="50"/>
      <c r="C58" s="18"/>
      <c r="D58" s="18"/>
      <c r="E58" s="18"/>
      <c r="F58" s="51"/>
      <c r="G58" s="18"/>
      <c r="H58" s="5"/>
      <c r="I58" s="5"/>
    </row>
    <row r="59" spans="2:9" ht="22" customHeight="1">
      <c r="B59" s="50"/>
      <c r="C59" s="18"/>
      <c r="D59" s="18"/>
      <c r="E59" s="18"/>
      <c r="F59" s="51"/>
      <c r="G59" s="18"/>
      <c r="H59" s="5"/>
      <c r="I59" s="5"/>
    </row>
    <row r="60" spans="2:9" ht="22" customHeight="1">
      <c r="B60" s="50"/>
      <c r="C60" s="18"/>
      <c r="D60" s="18"/>
      <c r="E60" s="18"/>
      <c r="F60" s="51"/>
      <c r="G60" s="18"/>
      <c r="H60" s="5"/>
      <c r="I60" s="5"/>
    </row>
    <row r="61" spans="2:9" ht="22" customHeight="1">
      <c r="B61" s="50"/>
      <c r="C61" s="18"/>
      <c r="D61" s="18"/>
      <c r="E61" s="18"/>
      <c r="F61" s="51"/>
      <c r="G61" s="18"/>
      <c r="H61" s="5"/>
      <c r="I61" s="5"/>
    </row>
    <row r="62" spans="2:9" ht="22" customHeight="1">
      <c r="B62" s="50"/>
      <c r="C62" s="18"/>
      <c r="D62" s="18"/>
      <c r="E62" s="18"/>
      <c r="F62" s="51"/>
      <c r="G62" s="18"/>
      <c r="H62" s="5"/>
      <c r="I62" s="5"/>
    </row>
    <row r="63" spans="2:9" ht="22" customHeight="1">
      <c r="B63" s="50"/>
      <c r="C63" s="18"/>
      <c r="D63" s="18"/>
      <c r="E63" s="18"/>
      <c r="F63" s="51"/>
      <c r="G63" s="18"/>
      <c r="H63" s="5"/>
      <c r="I63" s="5"/>
    </row>
    <row r="64" spans="2:9" ht="22" customHeight="1">
      <c r="B64" s="50"/>
      <c r="C64" s="18"/>
      <c r="D64" s="18"/>
      <c r="E64" s="18"/>
      <c r="F64" s="51"/>
      <c r="G64" s="18"/>
      <c r="H64" s="5"/>
      <c r="I64" s="5"/>
    </row>
    <row r="65" spans="2:9" ht="22" customHeight="1">
      <c r="B65" s="50"/>
      <c r="C65" s="18"/>
      <c r="D65" s="18"/>
      <c r="E65" s="18"/>
      <c r="F65" s="51"/>
      <c r="G65" s="18"/>
      <c r="H65" s="5"/>
      <c r="I65" s="5"/>
    </row>
    <row r="66" spans="2:9" ht="22" customHeight="1">
      <c r="B66" s="50"/>
      <c r="C66" s="18"/>
      <c r="D66" s="18"/>
      <c r="E66" s="18"/>
      <c r="F66" s="51"/>
      <c r="G66" s="18"/>
      <c r="H66" s="5"/>
      <c r="I66" s="5"/>
    </row>
    <row r="67" spans="2:9" ht="22" customHeight="1">
      <c r="B67" s="50"/>
      <c r="C67" s="18"/>
      <c r="D67" s="18"/>
      <c r="E67" s="18"/>
      <c r="F67" s="51"/>
      <c r="G67" s="18"/>
      <c r="H67" s="5"/>
      <c r="I67" s="5"/>
    </row>
    <row r="68" spans="2:9" ht="22" customHeight="1">
      <c r="B68" s="50"/>
      <c r="C68" s="18"/>
      <c r="D68" s="18"/>
      <c r="E68" s="18"/>
      <c r="F68" s="51"/>
      <c r="G68" s="18"/>
      <c r="H68" s="5"/>
      <c r="I68" s="5"/>
    </row>
    <row r="69" spans="2:9" ht="22" customHeight="1">
      <c r="B69" s="50"/>
      <c r="C69" s="18"/>
      <c r="D69" s="18"/>
      <c r="E69" s="18"/>
      <c r="F69" s="51"/>
      <c r="G69" s="18"/>
      <c r="H69" s="5"/>
      <c r="I69" s="5"/>
    </row>
    <row r="70" spans="2:9" ht="22" customHeight="1">
      <c r="B70" s="50"/>
      <c r="C70" s="18"/>
      <c r="D70" s="18"/>
      <c r="E70" s="18"/>
      <c r="F70" s="51"/>
      <c r="G70" s="18"/>
      <c r="H70" s="5"/>
      <c r="I70" s="5"/>
    </row>
    <row r="71" spans="2:9" ht="22" customHeight="1">
      <c r="B71" s="50"/>
      <c r="C71" s="18"/>
      <c r="D71" s="18"/>
      <c r="E71" s="18"/>
      <c r="F71" s="51"/>
      <c r="G71" s="18"/>
      <c r="H71" s="5"/>
      <c r="I71" s="5"/>
    </row>
    <row r="72" spans="2:9" ht="22" customHeight="1">
      <c r="B72" s="50"/>
      <c r="C72" s="18"/>
      <c r="D72" s="18"/>
      <c r="E72" s="18"/>
      <c r="F72" s="51"/>
      <c r="G72" s="18"/>
      <c r="H72" s="5"/>
      <c r="I72" s="5"/>
    </row>
    <row r="73" spans="2:9" ht="22" customHeight="1">
      <c r="B73" s="50"/>
      <c r="C73" s="18"/>
      <c r="D73" s="18"/>
      <c r="E73" s="18"/>
      <c r="F73" s="51"/>
      <c r="G73" s="18"/>
      <c r="H73" s="5"/>
      <c r="I73" s="5"/>
    </row>
    <row r="74" spans="2:9" ht="22" customHeight="1">
      <c r="B74" s="50"/>
      <c r="C74" s="18"/>
      <c r="D74" s="18"/>
      <c r="E74" s="18"/>
      <c r="F74" s="51"/>
      <c r="G74" s="18"/>
      <c r="H74" s="5"/>
      <c r="I74" s="5"/>
    </row>
    <row r="75" spans="2:9" ht="22" customHeight="1">
      <c r="B75" s="50"/>
      <c r="C75" s="18"/>
      <c r="D75" s="18"/>
      <c r="E75" s="18"/>
      <c r="F75" s="51"/>
      <c r="G75" s="18"/>
      <c r="H75" s="5"/>
      <c r="I75" s="5"/>
    </row>
    <row r="76" spans="2:9" ht="22" customHeight="1">
      <c r="B76" s="50"/>
      <c r="C76" s="18"/>
      <c r="D76" s="18"/>
      <c r="E76" s="18"/>
      <c r="F76" s="51"/>
      <c r="G76" s="18"/>
      <c r="H76" s="5"/>
      <c r="I76" s="5"/>
    </row>
    <row r="77" spans="2:9" ht="22" customHeight="1">
      <c r="B77" s="50"/>
      <c r="C77" s="18"/>
      <c r="D77" s="18"/>
      <c r="E77" s="18"/>
      <c r="F77" s="51"/>
      <c r="G77" s="18"/>
      <c r="H77" s="5"/>
      <c r="I77" s="5"/>
    </row>
    <row r="78" spans="2:9" ht="22" customHeight="1">
      <c r="B78" s="50"/>
      <c r="C78" s="18"/>
      <c r="D78" s="18"/>
      <c r="E78" s="18"/>
      <c r="F78" s="51"/>
      <c r="G78" s="18"/>
      <c r="H78" s="5"/>
      <c r="I78" s="5"/>
    </row>
    <row r="79" spans="2:9" ht="22" customHeight="1">
      <c r="B79" s="50"/>
      <c r="C79" s="18"/>
      <c r="D79" s="18"/>
      <c r="E79" s="18"/>
      <c r="F79" s="51"/>
      <c r="G79" s="18"/>
      <c r="H79" s="5"/>
      <c r="I79" s="5"/>
    </row>
    <row r="80" spans="2:9" ht="22" customHeight="1">
      <c r="B80" s="50"/>
      <c r="C80" s="18"/>
      <c r="D80" s="18"/>
      <c r="E80" s="18"/>
      <c r="F80" s="51"/>
      <c r="G80" s="18"/>
      <c r="H80" s="5"/>
      <c r="I80" s="5"/>
    </row>
    <row r="81" spans="2:9" ht="22" customHeight="1">
      <c r="B81" s="50"/>
      <c r="C81" s="18"/>
      <c r="D81" s="18"/>
      <c r="E81" s="18"/>
      <c r="F81" s="51"/>
      <c r="G81" s="18"/>
      <c r="H81" s="5"/>
      <c r="I81" s="5"/>
    </row>
    <row r="82" spans="2:9" ht="22" customHeight="1">
      <c r="B82" s="50"/>
      <c r="C82" s="18"/>
      <c r="D82" s="18"/>
      <c r="E82" s="18"/>
      <c r="F82" s="51"/>
      <c r="G82" s="18"/>
      <c r="H82" s="5"/>
      <c r="I82" s="5"/>
    </row>
    <row r="83" spans="2:9" ht="22" customHeight="1">
      <c r="B83" s="50"/>
      <c r="C83" s="18"/>
      <c r="D83" s="18"/>
      <c r="E83" s="18"/>
      <c r="F83" s="51"/>
      <c r="G83" s="18"/>
      <c r="H83" s="5"/>
      <c r="I83" s="5"/>
    </row>
    <row r="84" spans="2:9" ht="22" customHeight="1">
      <c r="B84" s="50"/>
      <c r="C84" s="18"/>
      <c r="D84" s="18"/>
      <c r="E84" s="18"/>
      <c r="F84" s="51"/>
      <c r="G84" s="18"/>
      <c r="H84" s="5"/>
      <c r="I84" s="5"/>
    </row>
    <row r="85" spans="2:9" ht="22" customHeight="1">
      <c r="B85" s="50"/>
      <c r="C85" s="18"/>
      <c r="D85" s="18"/>
      <c r="E85" s="18"/>
      <c r="F85" s="51"/>
      <c r="G85" s="18"/>
      <c r="H85" s="5"/>
      <c r="I85" s="5"/>
    </row>
    <row r="86" spans="2:9" ht="22" customHeight="1">
      <c r="B86" s="50"/>
      <c r="C86" s="18"/>
      <c r="D86" s="18"/>
      <c r="E86" s="18"/>
      <c r="F86" s="51"/>
      <c r="G86" s="18"/>
      <c r="H86" s="5"/>
      <c r="I86" s="5"/>
    </row>
    <row r="87" spans="2:9" ht="22" customHeight="1">
      <c r="B87" s="50"/>
      <c r="C87" s="18"/>
      <c r="D87" s="18"/>
      <c r="E87" s="18"/>
      <c r="F87" s="51"/>
      <c r="G87" s="18"/>
      <c r="H87" s="5"/>
      <c r="I87" s="5"/>
    </row>
    <row r="88" spans="2:9" ht="22" customHeight="1">
      <c r="B88" s="50"/>
      <c r="C88" s="18"/>
      <c r="D88" s="18"/>
      <c r="E88" s="18"/>
      <c r="F88" s="51"/>
      <c r="G88" s="18"/>
      <c r="H88" s="5"/>
      <c r="I88" s="5"/>
    </row>
    <row r="89" spans="2:9" ht="22" customHeight="1">
      <c r="B89" s="50"/>
      <c r="C89" s="18"/>
      <c r="D89" s="18"/>
      <c r="E89" s="18"/>
      <c r="F89" s="51"/>
      <c r="G89" s="18"/>
      <c r="H89" s="5"/>
      <c r="I89" s="5"/>
    </row>
    <row r="90" spans="2:9" ht="22" customHeight="1">
      <c r="B90" s="50"/>
      <c r="C90" s="18"/>
      <c r="D90" s="18"/>
      <c r="E90" s="18"/>
      <c r="F90" s="51"/>
      <c r="G90" s="18"/>
      <c r="H90" s="5"/>
      <c r="I90" s="5"/>
    </row>
    <row r="91" spans="2:9" ht="22" customHeight="1">
      <c r="B91" s="50"/>
      <c r="C91" s="18"/>
      <c r="D91" s="18"/>
      <c r="E91" s="18"/>
      <c r="F91" s="51"/>
      <c r="G91" s="18"/>
      <c r="H91" s="5"/>
      <c r="I91" s="5"/>
    </row>
    <row r="92" spans="2:9" ht="22" customHeight="1">
      <c r="B92" s="50"/>
      <c r="C92" s="18"/>
      <c r="D92" s="18"/>
      <c r="E92" s="18"/>
      <c r="F92" s="51"/>
      <c r="G92" s="18"/>
      <c r="H92" s="5"/>
      <c r="I92" s="5"/>
    </row>
    <row r="93" spans="2:9" ht="22" customHeight="1">
      <c r="B93" s="50"/>
      <c r="C93" s="18"/>
      <c r="D93" s="18"/>
      <c r="E93" s="18"/>
      <c r="F93" s="51"/>
      <c r="G93" s="18"/>
      <c r="H93" s="5"/>
      <c r="I93" s="5"/>
    </row>
    <row r="94" spans="2:9" ht="22" customHeight="1">
      <c r="B94" s="50"/>
      <c r="C94" s="18"/>
      <c r="D94" s="18"/>
      <c r="E94" s="18"/>
      <c r="F94" s="51"/>
      <c r="G94" s="18"/>
      <c r="H94" s="5"/>
      <c r="I94" s="5"/>
    </row>
    <row r="95" spans="2:9" ht="22" customHeight="1">
      <c r="B95" s="50"/>
      <c r="C95" s="18"/>
      <c r="D95" s="18"/>
      <c r="E95" s="18"/>
      <c r="F95" s="51"/>
      <c r="G95" s="18"/>
      <c r="H95" s="5"/>
      <c r="I95" s="5"/>
    </row>
    <row r="96" spans="2:9" ht="22" customHeight="1">
      <c r="B96" s="50"/>
      <c r="C96" s="18"/>
      <c r="D96" s="18"/>
      <c r="E96" s="18"/>
      <c r="F96" s="51"/>
      <c r="G96" s="18"/>
      <c r="H96" s="5"/>
      <c r="I96" s="5"/>
    </row>
    <row r="97" spans="2:9" ht="22" customHeight="1">
      <c r="B97" s="50"/>
      <c r="C97" s="18"/>
      <c r="D97" s="18"/>
      <c r="E97" s="18"/>
      <c r="F97" s="51"/>
      <c r="G97" s="18"/>
      <c r="H97" s="5"/>
      <c r="I97" s="5"/>
    </row>
    <row r="98" spans="2:9" ht="22" customHeight="1">
      <c r="B98" s="50"/>
      <c r="C98" s="18"/>
      <c r="D98" s="18"/>
      <c r="E98" s="18"/>
      <c r="F98" s="51"/>
      <c r="G98" s="18"/>
      <c r="H98" s="5"/>
      <c r="I98" s="5"/>
    </row>
    <row r="99" spans="2:9" ht="22" customHeight="1">
      <c r="B99" s="50"/>
      <c r="C99" s="18"/>
      <c r="D99" s="18"/>
      <c r="E99" s="18"/>
      <c r="F99" s="51"/>
      <c r="G99" s="18"/>
      <c r="H99" s="5"/>
      <c r="I99" s="5"/>
    </row>
    <row r="100" spans="2:9" ht="22" customHeight="1">
      <c r="B100" s="50"/>
      <c r="C100" s="18"/>
      <c r="D100" s="18"/>
      <c r="E100" s="18"/>
      <c r="F100" s="51"/>
      <c r="G100" s="18"/>
      <c r="H100" s="5"/>
      <c r="I100" s="5"/>
    </row>
    <row r="101" spans="2:9" ht="22" customHeight="1">
      <c r="B101" s="50"/>
      <c r="C101" s="18"/>
      <c r="D101" s="18"/>
      <c r="E101" s="18"/>
      <c r="F101" s="51"/>
      <c r="G101" s="18"/>
      <c r="H101" s="5"/>
      <c r="I101" s="5"/>
    </row>
    <row r="102" spans="2:9" ht="22" customHeight="1">
      <c r="B102" s="50"/>
      <c r="C102" s="18"/>
      <c r="D102" s="18"/>
      <c r="E102" s="18"/>
      <c r="F102" s="51"/>
      <c r="G102" s="18"/>
      <c r="H102" s="5"/>
      <c r="I102" s="5"/>
    </row>
    <row r="103" spans="2:9" ht="22" customHeight="1">
      <c r="B103" s="50"/>
      <c r="C103" s="18"/>
      <c r="D103" s="18"/>
      <c r="E103" s="18"/>
      <c r="F103" s="51"/>
      <c r="G103" s="18"/>
      <c r="H103" s="5"/>
      <c r="I103" s="5"/>
    </row>
    <row r="104" spans="2:9" ht="22" customHeight="1">
      <c r="B104" s="50"/>
      <c r="C104" s="18"/>
      <c r="D104" s="18"/>
      <c r="E104" s="18"/>
      <c r="F104" s="51"/>
      <c r="G104" s="18"/>
      <c r="H104" s="5"/>
      <c r="I104" s="5"/>
    </row>
    <row r="105" spans="2:9" ht="22" customHeight="1">
      <c r="B105" s="50"/>
      <c r="C105" s="18"/>
      <c r="D105" s="18"/>
      <c r="E105" s="18"/>
      <c r="F105" s="51"/>
      <c r="G105" s="18"/>
      <c r="H105" s="5"/>
      <c r="I105" s="5"/>
    </row>
    <row r="106" spans="2:9" ht="22" customHeight="1">
      <c r="B106" s="50"/>
      <c r="C106" s="18"/>
      <c r="D106" s="18"/>
      <c r="E106" s="18"/>
      <c r="F106" s="51"/>
      <c r="G106" s="18"/>
      <c r="H106" s="5"/>
      <c r="I106" s="5"/>
    </row>
    <row r="107" spans="2:9" ht="22" customHeight="1">
      <c r="B107" s="50"/>
      <c r="C107" s="18"/>
      <c r="D107" s="18"/>
      <c r="E107" s="18"/>
      <c r="F107" s="51"/>
      <c r="G107" s="18"/>
      <c r="H107" s="5"/>
      <c r="I107" s="5"/>
    </row>
    <row r="108" spans="2:9" ht="22" customHeight="1">
      <c r="B108" s="50"/>
      <c r="C108" s="18"/>
      <c r="D108" s="18"/>
      <c r="E108" s="18"/>
      <c r="F108" s="51"/>
      <c r="G108" s="18"/>
      <c r="H108" s="5"/>
      <c r="I108" s="5"/>
    </row>
    <row r="109" spans="2:9" ht="22" customHeight="1">
      <c r="B109" s="50"/>
      <c r="C109" s="18"/>
      <c r="D109" s="18"/>
      <c r="E109" s="18"/>
      <c r="F109" s="51"/>
      <c r="G109" s="18"/>
      <c r="H109" s="5"/>
      <c r="I109" s="5"/>
    </row>
    <row r="110" spans="2:9" ht="22" customHeight="1">
      <c r="B110" s="50"/>
      <c r="C110" s="18"/>
      <c r="D110" s="18"/>
      <c r="E110" s="18"/>
      <c r="F110" s="51"/>
      <c r="G110" s="18"/>
      <c r="H110" s="5"/>
      <c r="I110" s="5"/>
    </row>
    <row r="111" spans="2:9" ht="22" customHeight="1">
      <c r="B111" s="50"/>
      <c r="C111" s="18"/>
      <c r="D111" s="18"/>
      <c r="E111" s="18"/>
      <c r="F111" s="51"/>
      <c r="G111" s="18"/>
      <c r="H111" s="5"/>
      <c r="I111" s="5"/>
    </row>
    <row r="112" spans="2:9" ht="22" customHeight="1">
      <c r="B112" s="50"/>
      <c r="C112" s="18"/>
      <c r="D112" s="18"/>
      <c r="E112" s="18"/>
      <c r="F112" s="51"/>
      <c r="G112" s="18"/>
      <c r="H112" s="5"/>
      <c r="I112" s="5"/>
    </row>
    <row r="113" spans="2:9" ht="22" customHeight="1">
      <c r="B113" s="50"/>
      <c r="C113" s="18"/>
      <c r="D113" s="18"/>
      <c r="E113" s="18"/>
      <c r="F113" s="51"/>
      <c r="G113" s="18"/>
      <c r="H113" s="5"/>
      <c r="I113" s="5"/>
    </row>
    <row r="114" spans="2:9" ht="22" customHeight="1">
      <c r="B114" s="50"/>
      <c r="C114" s="18"/>
      <c r="D114" s="18"/>
      <c r="E114" s="18"/>
      <c r="F114" s="51"/>
      <c r="G114" s="18"/>
      <c r="H114" s="5"/>
      <c r="I114" s="5"/>
    </row>
    <row r="115" spans="2:9" ht="22" customHeight="1">
      <c r="B115" s="50"/>
      <c r="C115" s="18"/>
      <c r="D115" s="18"/>
      <c r="E115" s="18"/>
      <c r="F115" s="51"/>
      <c r="G115" s="18"/>
      <c r="H115" s="5"/>
      <c r="I115" s="5"/>
    </row>
    <row r="116" spans="2:9" ht="22" customHeight="1">
      <c r="B116" s="50"/>
      <c r="C116" s="18"/>
      <c r="D116" s="18"/>
      <c r="E116" s="18"/>
      <c r="F116" s="51"/>
      <c r="G116" s="18"/>
      <c r="H116" s="5"/>
      <c r="I116" s="5"/>
    </row>
    <row r="117" spans="2:9" ht="22" customHeight="1">
      <c r="B117" s="50"/>
      <c r="C117" s="18"/>
      <c r="D117" s="18"/>
      <c r="E117" s="18"/>
      <c r="F117" s="51"/>
      <c r="G117" s="18"/>
      <c r="H117" s="5"/>
      <c r="I117" s="5"/>
    </row>
    <row r="118" spans="2:9" ht="22" customHeight="1">
      <c r="B118" s="50"/>
      <c r="C118" s="18"/>
      <c r="D118" s="18"/>
      <c r="E118" s="18"/>
      <c r="F118" s="51"/>
      <c r="G118" s="18"/>
      <c r="H118" s="5"/>
      <c r="I118" s="5"/>
    </row>
    <row r="119" spans="2:9" ht="22" customHeight="1">
      <c r="B119" s="50"/>
      <c r="C119" s="18"/>
      <c r="D119" s="18"/>
      <c r="E119" s="18"/>
      <c r="F119" s="51"/>
      <c r="G119" s="18"/>
      <c r="H119" s="5"/>
      <c r="I119" s="5"/>
    </row>
    <row r="120" spans="2:9" ht="22" customHeight="1">
      <c r="B120" s="50"/>
      <c r="C120" s="18"/>
      <c r="D120" s="18"/>
      <c r="E120" s="18"/>
      <c r="F120" s="51"/>
      <c r="G120" s="18"/>
      <c r="H120" s="5"/>
      <c r="I120" s="5"/>
    </row>
    <row r="121" spans="2:9" ht="22" customHeight="1">
      <c r="B121" s="50"/>
      <c r="C121" s="18"/>
      <c r="D121" s="18"/>
      <c r="E121" s="18"/>
      <c r="F121" s="51"/>
      <c r="G121" s="18"/>
      <c r="H121" s="5"/>
      <c r="I121" s="5"/>
    </row>
    <row r="122" spans="2:9" ht="22" customHeight="1">
      <c r="B122" s="50"/>
      <c r="C122" s="18"/>
      <c r="D122" s="18"/>
      <c r="E122" s="18"/>
      <c r="F122" s="51"/>
      <c r="G122" s="18"/>
      <c r="H122" s="5"/>
      <c r="I122" s="5"/>
    </row>
    <row r="123" spans="2:9" ht="22" customHeight="1">
      <c r="B123" s="50"/>
      <c r="C123" s="18"/>
      <c r="D123" s="18"/>
      <c r="E123" s="18"/>
      <c r="F123" s="51"/>
      <c r="G123" s="18"/>
      <c r="H123" s="5"/>
      <c r="I123" s="5"/>
    </row>
    <row r="124" spans="2:9" ht="22" customHeight="1">
      <c r="B124" s="50"/>
      <c r="C124" s="18"/>
      <c r="D124" s="18"/>
      <c r="E124" s="18"/>
      <c r="F124" s="51"/>
      <c r="G124" s="18"/>
      <c r="H124" s="5"/>
      <c r="I124" s="5"/>
    </row>
    <row r="125" spans="2:9" ht="22" customHeight="1">
      <c r="B125" s="50"/>
      <c r="C125" s="18"/>
      <c r="D125" s="18"/>
      <c r="E125" s="18"/>
      <c r="F125" s="51"/>
      <c r="G125" s="18"/>
      <c r="H125" s="5"/>
      <c r="I125" s="5"/>
    </row>
    <row r="126" spans="2:9" ht="22" customHeight="1">
      <c r="B126" s="50"/>
      <c r="C126" s="18"/>
      <c r="D126" s="18"/>
      <c r="E126" s="18"/>
      <c r="F126" s="51"/>
      <c r="G126" s="18"/>
      <c r="H126" s="5"/>
      <c r="I126" s="5"/>
    </row>
    <row r="127" spans="2:9" ht="22" customHeight="1">
      <c r="B127" s="50"/>
      <c r="C127" s="18"/>
      <c r="D127" s="18"/>
      <c r="E127" s="18"/>
      <c r="F127" s="51"/>
      <c r="G127" s="18"/>
      <c r="H127" s="5"/>
      <c r="I127" s="5"/>
    </row>
    <row r="128" spans="2:9" ht="22" customHeight="1">
      <c r="B128" s="50"/>
      <c r="C128" s="18"/>
      <c r="D128" s="18"/>
      <c r="E128" s="18"/>
      <c r="F128" s="51"/>
      <c r="G128" s="18"/>
      <c r="H128" s="5"/>
      <c r="I128" s="5"/>
    </row>
    <row r="129" spans="2:9" ht="22" customHeight="1">
      <c r="B129" s="50"/>
      <c r="C129" s="18"/>
      <c r="D129" s="18"/>
      <c r="E129" s="18"/>
      <c r="F129" s="51"/>
      <c r="G129" s="18"/>
      <c r="H129" s="5"/>
      <c r="I129" s="5"/>
    </row>
    <row r="130" spans="2:9" ht="22" customHeight="1">
      <c r="B130" s="50"/>
      <c r="C130" s="18"/>
      <c r="D130" s="18"/>
      <c r="E130" s="18"/>
      <c r="F130" s="51"/>
      <c r="G130" s="18"/>
      <c r="H130" s="5"/>
      <c r="I130" s="5"/>
    </row>
    <row r="131" spans="2:9" ht="22" customHeight="1">
      <c r="B131" s="50"/>
      <c r="C131" s="18"/>
      <c r="D131" s="18"/>
      <c r="E131" s="18"/>
      <c r="F131" s="51"/>
      <c r="G131" s="18"/>
      <c r="H131" s="5"/>
      <c r="I131" s="5"/>
    </row>
    <row r="132" spans="2:9" ht="22" customHeight="1">
      <c r="B132" s="50"/>
      <c r="C132" s="18"/>
      <c r="D132" s="18"/>
      <c r="E132" s="18"/>
      <c r="F132" s="51"/>
      <c r="G132" s="18"/>
      <c r="H132" s="5"/>
      <c r="I132" s="5"/>
    </row>
    <row r="133" spans="2:9" ht="22" customHeight="1">
      <c r="B133" s="50"/>
      <c r="C133" s="18"/>
      <c r="D133" s="18"/>
      <c r="E133" s="18"/>
      <c r="F133" s="51"/>
      <c r="G133" s="18"/>
      <c r="H133" s="5"/>
      <c r="I133" s="5"/>
    </row>
    <row r="134" spans="2:9" ht="22" customHeight="1">
      <c r="B134" s="50"/>
      <c r="C134" s="18"/>
      <c r="D134" s="18"/>
      <c r="E134" s="18"/>
      <c r="F134" s="51"/>
      <c r="G134" s="18"/>
      <c r="H134" s="5"/>
      <c r="I134" s="5"/>
    </row>
    <row r="135" spans="2:9" ht="22" customHeight="1">
      <c r="B135" s="50"/>
      <c r="C135" s="18"/>
      <c r="D135" s="18"/>
      <c r="E135" s="18"/>
      <c r="F135" s="51"/>
      <c r="G135" s="18"/>
      <c r="H135" s="5"/>
      <c r="I135" s="5"/>
    </row>
    <row r="136" spans="2:9" ht="22" customHeight="1">
      <c r="B136" s="50"/>
      <c r="C136" s="18"/>
      <c r="D136" s="18"/>
      <c r="E136" s="18"/>
      <c r="F136" s="51"/>
      <c r="G136" s="18"/>
      <c r="H136" s="5"/>
      <c r="I136" s="5"/>
    </row>
    <row r="137" spans="2:9" ht="22" customHeight="1">
      <c r="B137" s="50"/>
      <c r="C137" s="18"/>
      <c r="D137" s="18"/>
      <c r="E137" s="18"/>
      <c r="F137" s="51"/>
      <c r="G137" s="18"/>
      <c r="H137" s="5"/>
      <c r="I137" s="5"/>
    </row>
    <row r="138" spans="2:9" ht="22" customHeight="1">
      <c r="B138" s="50"/>
      <c r="C138" s="18"/>
      <c r="D138" s="18"/>
      <c r="E138" s="18"/>
      <c r="F138" s="51"/>
      <c r="G138" s="18"/>
      <c r="H138" s="5"/>
      <c r="I138" s="5"/>
    </row>
    <row r="139" spans="2:9" ht="22" customHeight="1">
      <c r="B139" s="50"/>
      <c r="C139" s="18"/>
      <c r="D139" s="18"/>
      <c r="E139" s="18"/>
      <c r="F139" s="51"/>
      <c r="G139" s="18"/>
      <c r="H139" s="5"/>
      <c r="I139" s="5"/>
    </row>
    <row r="140" spans="2:9" ht="22" customHeight="1">
      <c r="B140" s="50"/>
      <c r="C140" s="18"/>
      <c r="D140" s="18"/>
      <c r="E140" s="18"/>
      <c r="F140" s="51"/>
      <c r="G140" s="18"/>
      <c r="H140" s="5"/>
      <c r="I140" s="5"/>
    </row>
    <row r="141" spans="2:9" ht="22" customHeight="1">
      <c r="B141" s="50"/>
      <c r="C141" s="18"/>
      <c r="D141" s="18"/>
      <c r="E141" s="18"/>
      <c r="F141" s="51"/>
      <c r="G141" s="18"/>
      <c r="H141" s="5"/>
      <c r="I141" s="5"/>
    </row>
    <row r="142" spans="2:9" ht="22" customHeight="1">
      <c r="B142" s="50"/>
      <c r="C142" s="18"/>
      <c r="D142" s="18"/>
      <c r="E142" s="18"/>
      <c r="F142" s="51"/>
      <c r="G142" s="18"/>
      <c r="H142" s="5"/>
      <c r="I142" s="5"/>
    </row>
    <row r="143" spans="2:9" ht="22" customHeight="1">
      <c r="B143" s="50"/>
      <c r="C143" s="18"/>
      <c r="D143" s="18"/>
      <c r="E143" s="18"/>
      <c r="F143" s="51"/>
      <c r="G143" s="18"/>
      <c r="H143" s="5"/>
      <c r="I143" s="5"/>
    </row>
    <row r="144" spans="2:9" ht="22" customHeight="1">
      <c r="B144" s="50"/>
      <c r="C144" s="18"/>
      <c r="D144" s="18"/>
      <c r="E144" s="18"/>
      <c r="F144" s="51"/>
      <c r="G144" s="18"/>
      <c r="H144" s="5"/>
      <c r="I144" s="5"/>
    </row>
    <row r="145" spans="2:9" ht="22" customHeight="1">
      <c r="B145" s="50"/>
      <c r="C145" s="18"/>
      <c r="D145" s="18"/>
      <c r="E145" s="18"/>
      <c r="F145" s="51"/>
      <c r="G145" s="18"/>
      <c r="H145" s="5"/>
      <c r="I145" s="5"/>
    </row>
    <row r="146" spans="2:9" ht="22" customHeight="1">
      <c r="B146" s="50"/>
      <c r="C146" s="18"/>
      <c r="D146" s="18"/>
      <c r="E146" s="18"/>
      <c r="F146" s="51"/>
      <c r="G146" s="18"/>
      <c r="H146" s="5"/>
      <c r="I146" s="5"/>
    </row>
    <row r="147" spans="2:9" ht="22" customHeight="1">
      <c r="B147" s="50"/>
      <c r="C147" s="18"/>
      <c r="D147" s="18"/>
      <c r="E147" s="18"/>
      <c r="F147" s="51"/>
      <c r="G147" s="18"/>
      <c r="H147" s="5"/>
      <c r="I147" s="5"/>
    </row>
    <row r="148" spans="2:9" ht="22" customHeight="1">
      <c r="B148" s="50"/>
      <c r="C148" s="18"/>
      <c r="D148" s="18"/>
      <c r="E148" s="18"/>
      <c r="F148" s="51"/>
      <c r="G148" s="18"/>
      <c r="H148" s="5"/>
      <c r="I148" s="5"/>
    </row>
    <row r="149" spans="2:9" ht="22" customHeight="1">
      <c r="B149" s="50"/>
      <c r="C149" s="18"/>
      <c r="D149" s="18"/>
      <c r="E149" s="18"/>
      <c r="F149" s="51"/>
      <c r="G149" s="18"/>
      <c r="H149" s="5"/>
      <c r="I149" s="5"/>
    </row>
    <row r="150" spans="2:9" ht="22" customHeight="1">
      <c r="B150" s="50"/>
      <c r="C150" s="18"/>
      <c r="D150" s="18"/>
      <c r="E150" s="18"/>
      <c r="F150" s="51"/>
      <c r="G150" s="18"/>
      <c r="H150" s="5"/>
      <c r="I150" s="5"/>
    </row>
    <row r="151" spans="2:9" ht="22" customHeight="1">
      <c r="B151" s="50"/>
      <c r="C151" s="18"/>
      <c r="D151" s="18"/>
      <c r="E151" s="18"/>
      <c r="F151" s="51"/>
      <c r="G151" s="18"/>
      <c r="H151" s="5"/>
      <c r="I151" s="5"/>
    </row>
    <row r="152" spans="2:9" ht="22" customHeight="1">
      <c r="B152" s="50"/>
      <c r="C152" s="18"/>
      <c r="D152" s="18"/>
      <c r="E152" s="18"/>
      <c r="F152" s="51"/>
      <c r="G152" s="18"/>
      <c r="H152" s="5"/>
      <c r="I152" s="5"/>
    </row>
    <row r="153" spans="2:9" ht="22" customHeight="1">
      <c r="B153" s="50"/>
      <c r="C153" s="18"/>
      <c r="D153" s="18"/>
      <c r="E153" s="18"/>
      <c r="F153" s="51"/>
      <c r="G153" s="18"/>
      <c r="H153" s="5"/>
      <c r="I153" s="5"/>
    </row>
    <row r="154" spans="2:9" ht="22" customHeight="1">
      <c r="B154" s="50"/>
      <c r="C154" s="18"/>
      <c r="D154" s="18"/>
      <c r="E154" s="18"/>
      <c r="F154" s="51"/>
      <c r="G154" s="18"/>
      <c r="H154" s="5"/>
      <c r="I154" s="5"/>
    </row>
    <row r="155" spans="2:9" ht="22" customHeight="1">
      <c r="B155" s="50"/>
      <c r="C155" s="18"/>
      <c r="D155" s="18"/>
      <c r="E155" s="18"/>
      <c r="F155" s="51"/>
      <c r="G155" s="18"/>
      <c r="H155" s="5"/>
      <c r="I155" s="5"/>
    </row>
    <row r="156" spans="2:9" ht="22" customHeight="1">
      <c r="B156" s="50"/>
      <c r="C156" s="18"/>
      <c r="D156" s="18"/>
      <c r="E156" s="18"/>
      <c r="F156" s="51"/>
      <c r="G156" s="18"/>
      <c r="H156" s="5"/>
      <c r="I156" s="5"/>
    </row>
    <row r="157" spans="2:9" ht="22" customHeight="1">
      <c r="B157" s="50"/>
      <c r="C157" s="18"/>
      <c r="D157" s="18"/>
      <c r="E157" s="18"/>
      <c r="F157" s="51"/>
      <c r="G157" s="18"/>
      <c r="H157" s="5"/>
      <c r="I157" s="5"/>
    </row>
    <row r="158" spans="2:9" ht="22" customHeight="1">
      <c r="B158" s="50"/>
      <c r="C158" s="18"/>
      <c r="D158" s="18"/>
      <c r="E158" s="18"/>
      <c r="F158" s="51"/>
      <c r="G158" s="18"/>
      <c r="H158" s="5"/>
      <c r="I158" s="5"/>
    </row>
    <row r="159" spans="2:9" ht="22" customHeight="1">
      <c r="B159" s="50"/>
      <c r="C159" s="18"/>
      <c r="D159" s="18"/>
      <c r="E159" s="18"/>
      <c r="F159" s="51"/>
      <c r="G159" s="18"/>
      <c r="H159" s="5"/>
      <c r="I159" s="5"/>
    </row>
    <row r="160" spans="2:9" ht="22" customHeight="1">
      <c r="B160" s="50"/>
      <c r="C160" s="18"/>
      <c r="D160" s="18"/>
      <c r="E160" s="18"/>
      <c r="F160" s="51"/>
      <c r="G160" s="18"/>
      <c r="H160" s="5"/>
      <c r="I160" s="5"/>
    </row>
    <row r="161" spans="2:9" ht="22" customHeight="1">
      <c r="B161" s="50"/>
      <c r="C161" s="18"/>
      <c r="D161" s="18"/>
      <c r="E161" s="18"/>
      <c r="F161" s="51"/>
      <c r="G161" s="18"/>
      <c r="H161" s="5"/>
      <c r="I161" s="5"/>
    </row>
    <row r="162" spans="2:9" ht="22" customHeight="1">
      <c r="B162" s="50"/>
      <c r="C162" s="18"/>
      <c r="D162" s="18"/>
      <c r="E162" s="18"/>
      <c r="F162" s="51"/>
      <c r="G162" s="18"/>
      <c r="H162" s="5"/>
      <c r="I162" s="5"/>
    </row>
    <row r="163" spans="2:9" ht="22" customHeight="1">
      <c r="B163" s="50"/>
      <c r="C163" s="18"/>
      <c r="D163" s="18"/>
      <c r="E163" s="18"/>
      <c r="F163" s="51"/>
      <c r="G163" s="18"/>
      <c r="H163" s="5"/>
      <c r="I163" s="5"/>
    </row>
    <row r="164" spans="2:9" ht="22" customHeight="1">
      <c r="B164" s="50"/>
      <c r="C164" s="18"/>
      <c r="D164" s="18"/>
      <c r="E164" s="18"/>
      <c r="F164" s="51"/>
      <c r="G164" s="18"/>
      <c r="H164" s="5"/>
      <c r="I164" s="5"/>
    </row>
    <row r="165" spans="2:9" ht="22" customHeight="1">
      <c r="B165" s="50"/>
      <c r="C165" s="18"/>
      <c r="D165" s="18"/>
      <c r="E165" s="18"/>
      <c r="F165" s="51"/>
      <c r="G165" s="18"/>
      <c r="H165" s="5"/>
      <c r="I165" s="5"/>
    </row>
    <row r="166" spans="2:9" ht="22" customHeight="1">
      <c r="B166" s="50"/>
      <c r="C166" s="18"/>
      <c r="D166" s="18"/>
      <c r="E166" s="18"/>
      <c r="F166" s="51"/>
      <c r="G166" s="18"/>
      <c r="H166" s="5"/>
      <c r="I166" s="5"/>
    </row>
    <row r="167" spans="2:9" ht="22" customHeight="1">
      <c r="B167" s="50"/>
      <c r="C167" s="18"/>
      <c r="D167" s="18"/>
      <c r="E167" s="18"/>
      <c r="F167" s="51"/>
      <c r="G167" s="18"/>
      <c r="H167" s="5"/>
      <c r="I167" s="5"/>
    </row>
    <row r="168" spans="2:9" ht="22" customHeight="1">
      <c r="B168" s="50"/>
      <c r="C168" s="18"/>
      <c r="D168" s="18"/>
      <c r="E168" s="18"/>
      <c r="F168" s="51"/>
      <c r="G168" s="18"/>
      <c r="H168" s="5"/>
      <c r="I168" s="5"/>
    </row>
    <row r="169" spans="2:9" ht="22" customHeight="1">
      <c r="B169" s="50"/>
      <c r="C169" s="18"/>
      <c r="D169" s="18"/>
      <c r="E169" s="18"/>
      <c r="F169" s="51"/>
      <c r="G169" s="18"/>
      <c r="H169" s="5"/>
      <c r="I169" s="5"/>
    </row>
    <row r="170" spans="2:9" ht="22" customHeight="1">
      <c r="B170" s="50"/>
      <c r="C170" s="18"/>
      <c r="D170" s="18"/>
      <c r="E170" s="18"/>
      <c r="F170" s="51"/>
      <c r="G170" s="18"/>
      <c r="H170" s="5"/>
      <c r="I170" s="5"/>
    </row>
    <row r="171" spans="2:9" ht="22" customHeight="1">
      <c r="B171" s="50"/>
      <c r="C171" s="18"/>
      <c r="D171" s="18"/>
      <c r="E171" s="18"/>
      <c r="F171" s="51"/>
      <c r="G171" s="18"/>
      <c r="H171" s="5"/>
      <c r="I171" s="5"/>
    </row>
    <row r="172" spans="2:9" ht="22" customHeight="1">
      <c r="B172" s="50"/>
      <c r="C172" s="18"/>
      <c r="D172" s="18"/>
      <c r="E172" s="18"/>
      <c r="F172" s="51"/>
      <c r="G172" s="18"/>
      <c r="H172" s="5"/>
      <c r="I172" s="5"/>
    </row>
    <row r="173" spans="2:9" ht="22" customHeight="1">
      <c r="B173" s="50"/>
      <c r="C173" s="18"/>
      <c r="D173" s="18"/>
      <c r="E173" s="18"/>
      <c r="F173" s="51"/>
      <c r="G173" s="18"/>
      <c r="H173" s="5"/>
      <c r="I173" s="5"/>
    </row>
    <row r="174" spans="2:9" ht="22" customHeight="1">
      <c r="B174" s="50"/>
      <c r="C174" s="18"/>
      <c r="D174" s="18"/>
      <c r="E174" s="18"/>
      <c r="F174" s="51"/>
      <c r="G174" s="18"/>
      <c r="H174" s="5"/>
      <c r="I174" s="5"/>
    </row>
    <row r="175" spans="2:9" ht="22" customHeight="1">
      <c r="B175" s="50"/>
      <c r="C175" s="18"/>
      <c r="D175" s="18"/>
      <c r="E175" s="18"/>
      <c r="F175" s="51"/>
      <c r="G175" s="18"/>
      <c r="H175" s="5"/>
      <c r="I175" s="5"/>
    </row>
    <row r="176" spans="2:9" ht="22" customHeight="1">
      <c r="B176" s="50"/>
      <c r="C176" s="18"/>
      <c r="D176" s="18"/>
      <c r="E176" s="18"/>
      <c r="F176" s="51"/>
      <c r="G176" s="18"/>
      <c r="H176" s="5"/>
      <c r="I176" s="5"/>
    </row>
    <row r="177" spans="2:9" ht="22" customHeight="1">
      <c r="B177" s="50"/>
      <c r="C177" s="18"/>
      <c r="D177" s="18"/>
      <c r="E177" s="18"/>
      <c r="F177" s="51"/>
      <c r="G177" s="18"/>
      <c r="H177" s="5"/>
      <c r="I177" s="5"/>
    </row>
    <row r="178" spans="2:9" ht="22" customHeight="1">
      <c r="B178" s="50"/>
      <c r="C178" s="18"/>
      <c r="D178" s="18"/>
      <c r="E178" s="18"/>
      <c r="F178" s="51"/>
      <c r="G178" s="18"/>
      <c r="H178" s="5"/>
      <c r="I178" s="5"/>
    </row>
    <row r="179" spans="2:9" ht="22" customHeight="1">
      <c r="B179" s="50"/>
      <c r="C179" s="18"/>
      <c r="D179" s="18"/>
      <c r="E179" s="18"/>
      <c r="F179" s="51"/>
      <c r="G179" s="18"/>
      <c r="H179" s="5"/>
      <c r="I179" s="5"/>
    </row>
    <row r="180" spans="2:9" ht="22" customHeight="1">
      <c r="B180" s="50"/>
      <c r="C180" s="18"/>
      <c r="D180" s="18"/>
      <c r="E180" s="18"/>
      <c r="F180" s="51"/>
      <c r="G180" s="18"/>
      <c r="H180" s="5"/>
      <c r="I180" s="5"/>
    </row>
    <row r="181" spans="2:9" ht="22" customHeight="1">
      <c r="B181" s="50"/>
      <c r="C181" s="18"/>
      <c r="D181" s="18"/>
      <c r="E181" s="18"/>
      <c r="F181" s="51"/>
      <c r="G181" s="18"/>
      <c r="H181" s="5"/>
      <c r="I181" s="5"/>
    </row>
    <row r="182" spans="2:9" ht="22" customHeight="1">
      <c r="B182" s="50"/>
      <c r="C182" s="18"/>
      <c r="D182" s="18"/>
      <c r="E182" s="18"/>
      <c r="F182" s="51"/>
      <c r="G182" s="18"/>
      <c r="H182" s="5"/>
      <c r="I182" s="5"/>
    </row>
    <row r="183" spans="2:9" ht="22" customHeight="1">
      <c r="B183" s="50"/>
      <c r="C183" s="18"/>
      <c r="D183" s="18"/>
      <c r="E183" s="18"/>
      <c r="F183" s="51"/>
      <c r="G183" s="18"/>
      <c r="H183" s="5"/>
      <c r="I183" s="5"/>
    </row>
    <row r="184" spans="2:9" ht="22" customHeight="1">
      <c r="B184" s="50"/>
      <c r="C184" s="18"/>
      <c r="D184" s="18"/>
      <c r="E184" s="18"/>
      <c r="F184" s="51"/>
      <c r="G184" s="18"/>
      <c r="H184" s="5"/>
      <c r="I184" s="5"/>
    </row>
    <row r="185" spans="2:9" ht="22" customHeight="1">
      <c r="B185" s="50"/>
      <c r="C185" s="18"/>
      <c r="D185" s="18"/>
      <c r="E185" s="18"/>
      <c r="F185" s="51"/>
      <c r="G185" s="18"/>
      <c r="H185" s="5"/>
      <c r="I185" s="5"/>
    </row>
    <row r="186" spans="2:9" ht="22" customHeight="1">
      <c r="B186" s="50"/>
      <c r="C186" s="18"/>
      <c r="D186" s="18"/>
      <c r="E186" s="18"/>
      <c r="F186" s="51"/>
      <c r="G186" s="18"/>
      <c r="H186" s="5"/>
      <c r="I186" s="5"/>
    </row>
    <row r="187" spans="2:9" ht="22" customHeight="1">
      <c r="B187" s="50"/>
      <c r="C187" s="18"/>
      <c r="D187" s="18"/>
      <c r="E187" s="18"/>
      <c r="F187" s="51"/>
      <c r="G187" s="18"/>
      <c r="H187" s="5"/>
      <c r="I187" s="5"/>
    </row>
    <row r="188" spans="2:9" ht="22" customHeight="1">
      <c r="B188" s="50"/>
      <c r="C188" s="18"/>
      <c r="D188" s="18"/>
      <c r="E188" s="18"/>
      <c r="F188" s="51"/>
      <c r="G188" s="18"/>
      <c r="H188" s="5"/>
      <c r="I188" s="5"/>
    </row>
    <row r="189" spans="2:9" ht="22" customHeight="1">
      <c r="B189" s="50"/>
      <c r="C189" s="18"/>
      <c r="D189" s="18"/>
      <c r="E189" s="18"/>
      <c r="F189" s="51"/>
      <c r="G189" s="18"/>
      <c r="H189" s="5"/>
      <c r="I189" s="5"/>
    </row>
    <row r="190" spans="2:9" ht="22" customHeight="1">
      <c r="B190" s="50"/>
      <c r="C190" s="18"/>
      <c r="D190" s="18"/>
      <c r="E190" s="18"/>
      <c r="F190" s="51"/>
      <c r="G190" s="18"/>
      <c r="H190" s="5"/>
      <c r="I190" s="5"/>
    </row>
    <row r="191" spans="2:9" ht="22" customHeight="1">
      <c r="B191" s="50"/>
      <c r="C191" s="18"/>
      <c r="D191" s="18"/>
      <c r="E191" s="18"/>
      <c r="F191" s="51"/>
      <c r="G191" s="18"/>
      <c r="H191" s="5"/>
      <c r="I191" s="5"/>
    </row>
    <row r="192" spans="2:9" ht="22" customHeight="1">
      <c r="B192" s="50"/>
      <c r="C192" s="18"/>
      <c r="D192" s="18"/>
      <c r="E192" s="18"/>
      <c r="F192" s="51"/>
      <c r="G192" s="18"/>
      <c r="H192" s="5"/>
      <c r="I192" s="5"/>
    </row>
    <row r="193" spans="2:9" ht="22" customHeight="1">
      <c r="B193" s="50"/>
      <c r="C193" s="18"/>
      <c r="D193" s="18"/>
      <c r="E193" s="18"/>
      <c r="F193" s="51"/>
      <c r="G193" s="18"/>
      <c r="H193" s="5"/>
      <c r="I193" s="5"/>
    </row>
    <row r="194" spans="2:9" ht="22" customHeight="1">
      <c r="B194" s="50"/>
      <c r="C194" s="18"/>
      <c r="D194" s="18"/>
      <c r="E194" s="18"/>
      <c r="F194" s="51"/>
      <c r="G194" s="18"/>
      <c r="H194" s="5"/>
      <c r="I194" s="5"/>
    </row>
    <row r="195" spans="2:9" ht="22" customHeight="1">
      <c r="B195" s="50"/>
      <c r="C195" s="18"/>
      <c r="D195" s="18"/>
      <c r="E195" s="18"/>
      <c r="F195" s="51"/>
      <c r="G195" s="18"/>
      <c r="H195" s="5"/>
      <c r="I195" s="5"/>
    </row>
    <row r="196" spans="2:9" ht="22" customHeight="1">
      <c r="B196" s="50"/>
      <c r="C196" s="18"/>
      <c r="D196" s="18"/>
      <c r="E196" s="18"/>
      <c r="F196" s="51"/>
      <c r="G196" s="18"/>
      <c r="H196" s="5"/>
      <c r="I196" s="5"/>
    </row>
    <row r="197" spans="2:9" ht="22" customHeight="1">
      <c r="B197" s="50"/>
      <c r="C197" s="18"/>
      <c r="D197" s="18"/>
      <c r="E197" s="18"/>
      <c r="F197" s="51"/>
      <c r="G197" s="18"/>
      <c r="H197" s="5"/>
      <c r="I197" s="5"/>
    </row>
    <row r="198" spans="2:9" ht="22" customHeight="1">
      <c r="B198" s="50"/>
      <c r="C198" s="18"/>
      <c r="D198" s="18"/>
      <c r="E198" s="18"/>
      <c r="F198" s="51"/>
      <c r="G198" s="18"/>
      <c r="H198" s="5"/>
      <c r="I198" s="5"/>
    </row>
    <row r="199" spans="2:9" ht="22" customHeight="1">
      <c r="B199" s="50"/>
      <c r="C199" s="18"/>
      <c r="D199" s="18"/>
      <c r="E199" s="18"/>
      <c r="F199" s="51"/>
      <c r="G199" s="18"/>
      <c r="H199" s="5"/>
      <c r="I199" s="5"/>
    </row>
    <row r="200" spans="2:9" ht="22" customHeight="1">
      <c r="B200" s="50"/>
      <c r="C200" s="18"/>
      <c r="D200" s="18"/>
      <c r="E200" s="18"/>
      <c r="F200" s="51"/>
      <c r="G200" s="18"/>
      <c r="H200" s="5"/>
      <c r="I200" s="5"/>
    </row>
    <row r="201" spans="2:9" ht="22" customHeight="1">
      <c r="B201" s="50"/>
      <c r="C201" s="18"/>
      <c r="D201" s="18"/>
      <c r="E201" s="18"/>
      <c r="F201" s="51"/>
      <c r="G201" s="18"/>
      <c r="H201" s="5"/>
      <c r="I201" s="5"/>
    </row>
    <row r="202" spans="2:9" ht="22" customHeight="1">
      <c r="B202" s="50"/>
      <c r="C202" s="18"/>
      <c r="D202" s="18"/>
      <c r="E202" s="18"/>
      <c r="F202" s="51"/>
      <c r="G202" s="18"/>
      <c r="H202" s="5"/>
      <c r="I202" s="5"/>
    </row>
    <row r="203" spans="2:9" ht="22" customHeight="1">
      <c r="B203" s="50"/>
      <c r="C203" s="18"/>
      <c r="D203" s="18"/>
      <c r="E203" s="18"/>
      <c r="F203" s="51"/>
      <c r="G203" s="18"/>
      <c r="H203" s="5"/>
      <c r="I203" s="5"/>
    </row>
    <row r="204" spans="2:9" ht="22" customHeight="1">
      <c r="B204" s="50"/>
      <c r="C204" s="18"/>
      <c r="D204" s="18"/>
      <c r="E204" s="18"/>
      <c r="F204" s="51"/>
      <c r="G204" s="18"/>
      <c r="H204" s="5"/>
      <c r="I204" s="5"/>
    </row>
    <row r="205" spans="2:9" ht="22" customHeight="1">
      <c r="B205" s="50"/>
      <c r="C205" s="18"/>
      <c r="D205" s="18"/>
      <c r="E205" s="18"/>
      <c r="F205" s="51"/>
      <c r="G205" s="18"/>
      <c r="H205" s="5"/>
      <c r="I205" s="5"/>
    </row>
    <row r="206" spans="2:9" ht="22" customHeight="1">
      <c r="B206" s="50"/>
      <c r="C206" s="18"/>
      <c r="D206" s="18"/>
      <c r="E206" s="18"/>
      <c r="F206" s="51"/>
      <c r="G206" s="18"/>
      <c r="H206" s="5"/>
      <c r="I206" s="5"/>
    </row>
    <row r="207" spans="2:9" ht="22" customHeight="1">
      <c r="B207" s="50"/>
      <c r="C207" s="18"/>
      <c r="D207" s="18"/>
      <c r="E207" s="18"/>
      <c r="F207" s="51"/>
      <c r="G207" s="18"/>
      <c r="H207" s="5"/>
      <c r="I207" s="5"/>
    </row>
    <row r="208" spans="2:9" ht="22" customHeight="1">
      <c r="B208" s="50"/>
      <c r="C208" s="18"/>
      <c r="D208" s="18"/>
      <c r="E208" s="18"/>
      <c r="F208" s="51"/>
      <c r="G208" s="18"/>
      <c r="H208" s="5"/>
      <c r="I208" s="5"/>
    </row>
    <row r="209" spans="2:9" ht="22" customHeight="1">
      <c r="B209" s="50"/>
      <c r="C209" s="18"/>
      <c r="D209" s="18"/>
      <c r="E209" s="18"/>
      <c r="F209" s="51"/>
      <c r="G209" s="18"/>
      <c r="H209" s="5"/>
      <c r="I209" s="5"/>
    </row>
    <row r="210" spans="2:9" ht="22" customHeight="1">
      <c r="B210" s="50"/>
      <c r="C210" s="18"/>
      <c r="D210" s="18"/>
      <c r="E210" s="18"/>
      <c r="F210" s="51"/>
      <c r="G210" s="18"/>
      <c r="H210" s="5"/>
      <c r="I210" s="5"/>
    </row>
    <row r="211" spans="2:9" ht="22" customHeight="1">
      <c r="B211" s="50"/>
      <c r="C211" s="18"/>
      <c r="D211" s="18"/>
      <c r="E211" s="18"/>
      <c r="F211" s="51"/>
      <c r="G211" s="18"/>
      <c r="H211" s="5"/>
      <c r="I211" s="5"/>
    </row>
    <row r="212" spans="2:9" ht="22" customHeight="1">
      <c r="B212" s="50"/>
      <c r="C212" s="18"/>
      <c r="D212" s="18"/>
      <c r="E212" s="18"/>
      <c r="F212" s="51"/>
      <c r="G212" s="18"/>
      <c r="H212" s="5"/>
      <c r="I212" s="5"/>
    </row>
    <row r="213" spans="2:9" ht="22" customHeight="1">
      <c r="B213" s="50"/>
      <c r="C213" s="18"/>
      <c r="D213" s="18"/>
      <c r="E213" s="18"/>
      <c r="F213" s="51"/>
      <c r="G213" s="18"/>
      <c r="H213" s="5"/>
      <c r="I213" s="5"/>
    </row>
    <row r="214" spans="2:9" ht="22" customHeight="1">
      <c r="B214" s="50"/>
      <c r="C214" s="18"/>
      <c r="D214" s="18"/>
      <c r="E214" s="18"/>
      <c r="F214" s="51"/>
      <c r="G214" s="18"/>
      <c r="H214" s="5"/>
      <c r="I214" s="5"/>
    </row>
    <row r="215" spans="2:9" ht="22" customHeight="1">
      <c r="B215" s="50"/>
      <c r="C215" s="18"/>
      <c r="D215" s="18"/>
      <c r="E215" s="18"/>
      <c r="F215" s="51"/>
      <c r="G215" s="18"/>
      <c r="H215" s="5"/>
      <c r="I215" s="5"/>
    </row>
    <row r="216" spans="2:9" ht="22" customHeight="1">
      <c r="B216" s="50"/>
      <c r="C216" s="18"/>
      <c r="D216" s="18"/>
      <c r="E216" s="18"/>
      <c r="F216" s="51"/>
      <c r="G216" s="18"/>
      <c r="H216" s="5"/>
      <c r="I216" s="5"/>
    </row>
    <row r="217" spans="2:9" ht="22" customHeight="1">
      <c r="B217" s="50"/>
      <c r="C217" s="18"/>
      <c r="D217" s="18"/>
      <c r="E217" s="18"/>
      <c r="F217" s="51"/>
      <c r="G217" s="18"/>
      <c r="H217" s="5"/>
      <c r="I217" s="5"/>
    </row>
    <row r="218" spans="2:9" ht="22" customHeight="1">
      <c r="B218" s="50"/>
      <c r="C218" s="18"/>
      <c r="D218" s="18"/>
      <c r="E218" s="18"/>
      <c r="F218" s="51"/>
      <c r="G218" s="18"/>
      <c r="H218" s="5"/>
      <c r="I218" s="5"/>
    </row>
    <row r="219" spans="2:9" ht="22" customHeight="1">
      <c r="B219" s="50"/>
      <c r="C219" s="18"/>
      <c r="D219" s="18"/>
      <c r="E219" s="18"/>
      <c r="F219" s="51"/>
      <c r="G219" s="18"/>
      <c r="H219" s="5"/>
      <c r="I219" s="5"/>
    </row>
    <row r="220" spans="2:9" ht="22" customHeight="1">
      <c r="B220" s="50"/>
      <c r="C220" s="18"/>
      <c r="D220" s="18"/>
      <c r="E220" s="18"/>
      <c r="F220" s="51"/>
      <c r="G220" s="18"/>
      <c r="H220" s="5"/>
      <c r="I220" s="5"/>
    </row>
    <row r="221" spans="2:9" ht="22" customHeight="1">
      <c r="B221" s="50"/>
      <c r="C221" s="18"/>
      <c r="D221" s="18"/>
      <c r="E221" s="18"/>
      <c r="F221" s="51"/>
      <c r="G221" s="18"/>
      <c r="H221" s="5"/>
      <c r="I221" s="5"/>
    </row>
    <row r="222" spans="2:9" ht="22" customHeight="1">
      <c r="B222" s="50"/>
      <c r="C222" s="18"/>
      <c r="D222" s="18"/>
      <c r="E222" s="18"/>
      <c r="F222" s="51"/>
      <c r="G222" s="18"/>
      <c r="H222" s="5"/>
      <c r="I222" s="5"/>
    </row>
    <row r="223" spans="2:9" ht="22" customHeight="1">
      <c r="B223" s="50"/>
      <c r="C223" s="18"/>
      <c r="D223" s="18"/>
      <c r="E223" s="18"/>
      <c r="F223" s="51"/>
      <c r="G223" s="18"/>
      <c r="H223" s="5"/>
      <c r="I223" s="5"/>
    </row>
    <row r="224" spans="2:9" ht="22" customHeight="1">
      <c r="B224" s="50"/>
      <c r="C224" s="18"/>
      <c r="D224" s="18"/>
      <c r="E224" s="18"/>
      <c r="F224" s="51"/>
      <c r="G224" s="18"/>
      <c r="H224" s="5"/>
      <c r="I224" s="5"/>
    </row>
    <row r="225" spans="2:9" ht="22" customHeight="1">
      <c r="B225" s="50"/>
      <c r="C225" s="18"/>
      <c r="D225" s="18"/>
      <c r="E225" s="18"/>
      <c r="F225" s="51"/>
      <c r="G225" s="18"/>
      <c r="H225" s="5"/>
      <c r="I225" s="5"/>
    </row>
    <row r="226" spans="2:9" ht="22" customHeight="1">
      <c r="B226" s="50"/>
      <c r="C226" s="18"/>
      <c r="D226" s="18"/>
      <c r="E226" s="18"/>
      <c r="F226" s="51"/>
      <c r="G226" s="18"/>
      <c r="H226" s="5"/>
      <c r="I226" s="5"/>
    </row>
    <row r="227" spans="2:9" ht="22" customHeight="1">
      <c r="B227" s="50"/>
      <c r="C227" s="18"/>
      <c r="D227" s="18"/>
      <c r="E227" s="18"/>
      <c r="F227" s="51"/>
      <c r="G227" s="18"/>
      <c r="H227" s="5"/>
      <c r="I227" s="5"/>
    </row>
    <row r="228" spans="2:9" ht="22" customHeight="1">
      <c r="B228" s="50"/>
      <c r="C228" s="18"/>
      <c r="D228" s="18"/>
      <c r="E228" s="18"/>
      <c r="F228" s="51"/>
      <c r="G228" s="18"/>
      <c r="H228" s="5"/>
      <c r="I228" s="5"/>
    </row>
    <row r="229" spans="2:9" ht="22" customHeight="1">
      <c r="B229" s="50"/>
      <c r="C229" s="18"/>
      <c r="D229" s="18"/>
      <c r="E229" s="18"/>
      <c r="F229" s="51"/>
      <c r="G229" s="18"/>
      <c r="H229" s="5"/>
      <c r="I229" s="5"/>
    </row>
    <row r="230" spans="2:9" ht="22" customHeight="1">
      <c r="B230" s="50"/>
      <c r="C230" s="18"/>
      <c r="D230" s="18"/>
      <c r="E230" s="18"/>
      <c r="F230" s="51"/>
      <c r="G230" s="18"/>
      <c r="H230" s="5"/>
      <c r="I230" s="5"/>
    </row>
    <row r="231" spans="2:9" ht="22" customHeight="1">
      <c r="B231" s="50"/>
      <c r="C231" s="18"/>
      <c r="D231" s="18"/>
      <c r="E231" s="18"/>
      <c r="F231" s="51"/>
      <c r="G231" s="18"/>
      <c r="H231" s="5"/>
      <c r="I231" s="5"/>
    </row>
    <row r="232" spans="2:9" ht="22" customHeight="1">
      <c r="B232" s="50"/>
      <c r="C232" s="18"/>
      <c r="D232" s="18"/>
      <c r="E232" s="18"/>
      <c r="F232" s="51"/>
      <c r="G232" s="18"/>
      <c r="H232" s="5"/>
      <c r="I232" s="5"/>
    </row>
    <row r="233" spans="2:9" ht="22" customHeight="1">
      <c r="B233" s="50"/>
      <c r="C233" s="18"/>
      <c r="D233" s="18"/>
      <c r="E233" s="18"/>
      <c r="F233" s="51"/>
      <c r="G233" s="18"/>
      <c r="H233" s="5"/>
      <c r="I233" s="5"/>
    </row>
    <row r="234" spans="2:9" ht="22" customHeight="1">
      <c r="B234" s="50"/>
      <c r="C234" s="18"/>
      <c r="D234" s="18"/>
      <c r="E234" s="18"/>
      <c r="F234" s="51"/>
      <c r="G234" s="18"/>
      <c r="H234" s="5"/>
      <c r="I234" s="5"/>
    </row>
    <row r="235" spans="2:9" ht="22" customHeight="1">
      <c r="B235" s="50"/>
      <c r="C235" s="18"/>
      <c r="D235" s="18"/>
      <c r="E235" s="18"/>
      <c r="F235" s="51"/>
      <c r="G235" s="18"/>
      <c r="H235" s="5"/>
      <c r="I235" s="5"/>
    </row>
    <row r="236" spans="2:9" ht="22" customHeight="1">
      <c r="B236" s="50"/>
      <c r="C236" s="18"/>
      <c r="D236" s="18"/>
      <c r="E236" s="18"/>
      <c r="F236" s="51"/>
      <c r="G236" s="18"/>
      <c r="H236" s="5"/>
      <c r="I236" s="5"/>
    </row>
    <row r="237" spans="2:9" ht="22" customHeight="1">
      <c r="B237" s="50"/>
      <c r="C237" s="18"/>
      <c r="D237" s="18"/>
      <c r="E237" s="18"/>
      <c r="F237" s="51"/>
      <c r="G237" s="18"/>
      <c r="H237" s="5"/>
      <c r="I237" s="5"/>
    </row>
    <row r="238" spans="2:9" ht="22" customHeight="1">
      <c r="B238" s="50"/>
      <c r="C238" s="18"/>
      <c r="D238" s="18"/>
      <c r="E238" s="18"/>
      <c r="F238" s="51"/>
      <c r="G238" s="18"/>
      <c r="H238" s="5"/>
      <c r="I238" s="5"/>
    </row>
    <row r="239" spans="2:9" ht="22" customHeight="1">
      <c r="B239" s="50"/>
      <c r="C239" s="18"/>
      <c r="D239" s="18"/>
      <c r="E239" s="18"/>
      <c r="F239" s="51"/>
      <c r="G239" s="18"/>
      <c r="H239" s="5"/>
      <c r="I239" s="5"/>
    </row>
    <row r="240" spans="2:9" ht="22" customHeight="1">
      <c r="B240" s="50"/>
      <c r="C240" s="18"/>
      <c r="D240" s="18"/>
      <c r="E240" s="18"/>
      <c r="F240" s="51"/>
      <c r="G240" s="18"/>
      <c r="H240" s="5"/>
      <c r="I240" s="5"/>
    </row>
    <row r="241" spans="2:9" ht="22" customHeight="1">
      <c r="B241" s="50"/>
      <c r="C241" s="18"/>
      <c r="D241" s="18"/>
      <c r="E241" s="18"/>
      <c r="F241" s="51"/>
      <c r="G241" s="18"/>
      <c r="H241" s="5"/>
      <c r="I241" s="5"/>
    </row>
    <row r="242" spans="2:9" ht="22" customHeight="1">
      <c r="B242" s="50"/>
      <c r="C242" s="18"/>
      <c r="D242" s="18"/>
      <c r="E242" s="18"/>
      <c r="F242" s="51"/>
      <c r="G242" s="18"/>
      <c r="H242" s="5"/>
      <c r="I242" s="5"/>
    </row>
    <row r="243" spans="2:9" ht="22" customHeight="1">
      <c r="B243" s="50"/>
      <c r="C243" s="18"/>
      <c r="D243" s="18"/>
      <c r="E243" s="18"/>
      <c r="F243" s="51"/>
      <c r="G243" s="18"/>
      <c r="H243" s="5"/>
      <c r="I243" s="5"/>
    </row>
    <row r="244" spans="2:9" ht="22" customHeight="1">
      <c r="B244" s="50"/>
      <c r="C244" s="18"/>
      <c r="D244" s="18"/>
      <c r="E244" s="18"/>
      <c r="F244" s="51"/>
      <c r="G244" s="18"/>
      <c r="H244" s="5"/>
      <c r="I244" s="5"/>
    </row>
    <row r="245" spans="2:9" ht="22" customHeight="1">
      <c r="B245" s="50"/>
      <c r="C245" s="18"/>
      <c r="D245" s="18"/>
      <c r="E245" s="18"/>
      <c r="F245" s="51"/>
      <c r="G245" s="18"/>
      <c r="H245" s="5"/>
      <c r="I245" s="5"/>
    </row>
    <row r="246" spans="2:9" ht="22" customHeight="1">
      <c r="B246" s="50"/>
      <c r="C246" s="18"/>
      <c r="D246" s="18"/>
      <c r="E246" s="18"/>
      <c r="F246" s="51"/>
      <c r="G246" s="18"/>
      <c r="H246" s="5"/>
      <c r="I246" s="5"/>
    </row>
    <row r="247" spans="2:9" ht="22" customHeight="1">
      <c r="B247" s="50"/>
      <c r="C247" s="18"/>
      <c r="D247" s="18"/>
      <c r="E247" s="18"/>
      <c r="F247" s="51"/>
      <c r="G247" s="18"/>
      <c r="H247" s="5"/>
      <c r="I247" s="5"/>
    </row>
    <row r="248" spans="2:9" ht="22" customHeight="1">
      <c r="B248" s="50"/>
      <c r="C248" s="18"/>
      <c r="D248" s="18"/>
      <c r="E248" s="18"/>
      <c r="F248" s="51"/>
      <c r="G248" s="18"/>
      <c r="H248" s="5"/>
      <c r="I248" s="5"/>
    </row>
    <row r="249" spans="2:9" ht="22" customHeight="1">
      <c r="B249" s="50"/>
      <c r="C249" s="18"/>
      <c r="D249" s="18"/>
      <c r="E249" s="18"/>
      <c r="F249" s="51"/>
      <c r="G249" s="18"/>
      <c r="H249" s="5"/>
      <c r="I249" s="5"/>
    </row>
    <row r="250" spans="2:9" ht="22" customHeight="1">
      <c r="B250" s="50"/>
      <c r="C250" s="18"/>
      <c r="D250" s="18"/>
      <c r="E250" s="18"/>
      <c r="F250" s="51"/>
      <c r="G250" s="18"/>
      <c r="H250" s="5"/>
      <c r="I250" s="5"/>
    </row>
    <row r="251" spans="2:9" ht="22" customHeight="1">
      <c r="B251" s="50"/>
      <c r="C251" s="18"/>
      <c r="D251" s="18"/>
      <c r="E251" s="18"/>
      <c r="F251" s="51"/>
      <c r="G251" s="18"/>
      <c r="H251" s="5"/>
      <c r="I251" s="5"/>
    </row>
    <row r="252" spans="2:9" ht="22" customHeight="1">
      <c r="B252" s="50"/>
      <c r="C252" s="18"/>
      <c r="D252" s="18"/>
      <c r="E252" s="18"/>
      <c r="F252" s="51"/>
      <c r="G252" s="18"/>
      <c r="H252" s="5"/>
      <c r="I252" s="5"/>
    </row>
    <row r="253" spans="2:9" ht="22" customHeight="1">
      <c r="B253" s="50"/>
      <c r="C253" s="18"/>
      <c r="D253" s="18"/>
      <c r="E253" s="18"/>
      <c r="F253" s="51"/>
      <c r="G253" s="18"/>
      <c r="H253" s="5"/>
      <c r="I253" s="5"/>
    </row>
    <row r="254" spans="2:9" ht="22" customHeight="1">
      <c r="B254" s="50"/>
      <c r="C254" s="18"/>
      <c r="D254" s="18"/>
      <c r="E254" s="18"/>
      <c r="F254" s="51"/>
      <c r="G254" s="18"/>
      <c r="H254" s="5"/>
      <c r="I254" s="5"/>
    </row>
    <row r="255" spans="2:9" ht="22" customHeight="1">
      <c r="B255" s="50"/>
      <c r="C255" s="18"/>
      <c r="D255" s="18"/>
      <c r="E255" s="18"/>
      <c r="F255" s="51"/>
      <c r="G255" s="18"/>
      <c r="H255" s="5"/>
      <c r="I255" s="5"/>
    </row>
    <row r="256" spans="2:9" ht="22" customHeight="1">
      <c r="B256" s="50"/>
      <c r="C256" s="18"/>
      <c r="D256" s="18"/>
      <c r="E256" s="18"/>
      <c r="F256" s="51"/>
      <c r="G256" s="18"/>
      <c r="H256" s="5"/>
      <c r="I256" s="5"/>
    </row>
    <row r="257" spans="2:9" ht="22" customHeight="1">
      <c r="B257" s="50"/>
      <c r="C257" s="18"/>
      <c r="D257" s="18"/>
      <c r="E257" s="18"/>
      <c r="F257" s="51"/>
      <c r="G257" s="18"/>
      <c r="H257" s="5"/>
      <c r="I257" s="5"/>
    </row>
    <row r="258" spans="2:9" ht="22" customHeight="1">
      <c r="B258" s="50"/>
      <c r="C258" s="18"/>
      <c r="D258" s="18"/>
      <c r="E258" s="18"/>
      <c r="F258" s="51"/>
      <c r="G258" s="18"/>
      <c r="H258" s="5"/>
      <c r="I258" s="5"/>
    </row>
    <row r="259" spans="2:9" ht="22" customHeight="1">
      <c r="B259" s="50"/>
      <c r="C259" s="18"/>
      <c r="D259" s="18"/>
      <c r="E259" s="18"/>
      <c r="F259" s="51"/>
      <c r="G259" s="18"/>
      <c r="H259" s="5"/>
      <c r="I259" s="5"/>
    </row>
    <row r="260" spans="2:9" ht="22" customHeight="1">
      <c r="B260" s="50"/>
      <c r="C260" s="18"/>
      <c r="D260" s="18"/>
      <c r="E260" s="18"/>
      <c r="F260" s="51"/>
      <c r="G260" s="18"/>
      <c r="H260" s="5"/>
      <c r="I260" s="5"/>
    </row>
    <row r="261" spans="2:9" ht="22" customHeight="1">
      <c r="B261" s="50"/>
      <c r="C261" s="18"/>
      <c r="D261" s="18"/>
      <c r="E261" s="18"/>
      <c r="F261" s="51"/>
      <c r="G261" s="18"/>
      <c r="H261" s="5"/>
      <c r="I261" s="5"/>
    </row>
    <row r="262" spans="2:9" ht="22" customHeight="1">
      <c r="B262" s="50"/>
      <c r="C262" s="18"/>
      <c r="D262" s="18"/>
      <c r="E262" s="18"/>
      <c r="F262" s="51"/>
      <c r="G262" s="18"/>
      <c r="H262" s="5"/>
      <c r="I262" s="5"/>
    </row>
    <row r="263" spans="2:9" ht="22" customHeight="1">
      <c r="B263" s="50"/>
      <c r="C263" s="18"/>
      <c r="D263" s="18"/>
      <c r="E263" s="18"/>
      <c r="F263" s="51"/>
      <c r="G263" s="18"/>
      <c r="H263" s="5"/>
      <c r="I263" s="5"/>
    </row>
    <row r="264" spans="2:9" ht="22" customHeight="1">
      <c r="B264" s="50"/>
      <c r="C264" s="18"/>
      <c r="D264" s="18"/>
      <c r="E264" s="18"/>
      <c r="F264" s="51"/>
      <c r="G264" s="18"/>
      <c r="H264" s="5"/>
      <c r="I264" s="5"/>
    </row>
    <row r="265" spans="2:9" ht="22" customHeight="1">
      <c r="B265" s="50"/>
      <c r="C265" s="18"/>
      <c r="D265" s="18"/>
      <c r="E265" s="18"/>
      <c r="F265" s="51"/>
      <c r="G265" s="18"/>
      <c r="H265" s="5"/>
      <c r="I265" s="5"/>
    </row>
    <row r="266" spans="2:9" ht="22" customHeight="1">
      <c r="B266" s="50"/>
      <c r="C266" s="18"/>
      <c r="D266" s="18"/>
      <c r="E266" s="18"/>
      <c r="F266" s="51"/>
      <c r="G266" s="18"/>
      <c r="H266" s="5"/>
      <c r="I266" s="5"/>
    </row>
    <row r="267" spans="2:9" ht="22" customHeight="1">
      <c r="B267" s="50"/>
      <c r="C267" s="18"/>
      <c r="D267" s="18"/>
      <c r="E267" s="18"/>
      <c r="F267" s="51"/>
      <c r="G267" s="18"/>
      <c r="H267" s="5"/>
      <c r="I267" s="5"/>
    </row>
    <row r="268" spans="2:9" ht="22" customHeight="1">
      <c r="B268" s="50"/>
      <c r="C268" s="18"/>
      <c r="D268" s="18"/>
      <c r="E268" s="18"/>
      <c r="F268" s="51"/>
      <c r="G268" s="18"/>
      <c r="H268" s="5"/>
      <c r="I268" s="5"/>
    </row>
    <row r="269" spans="2:9" ht="22" customHeight="1">
      <c r="B269" s="50"/>
      <c r="C269" s="18"/>
      <c r="D269" s="18"/>
      <c r="E269" s="18"/>
      <c r="F269" s="51"/>
      <c r="G269" s="18"/>
      <c r="H269" s="5"/>
      <c r="I269" s="5"/>
    </row>
    <row r="270" spans="2:9" ht="22" customHeight="1">
      <c r="B270" s="50"/>
      <c r="C270" s="18"/>
      <c r="D270" s="18"/>
      <c r="E270" s="18"/>
      <c r="F270" s="51"/>
      <c r="G270" s="18"/>
      <c r="H270" s="5"/>
      <c r="I270" s="5"/>
    </row>
    <row r="271" spans="2:9" ht="22" customHeight="1">
      <c r="B271" s="50"/>
      <c r="C271" s="18"/>
      <c r="D271" s="18"/>
      <c r="E271" s="18"/>
      <c r="F271" s="51"/>
      <c r="G271" s="18"/>
      <c r="H271" s="5"/>
      <c r="I271" s="5"/>
    </row>
    <row r="272" spans="2:9" ht="22" customHeight="1">
      <c r="B272" s="50"/>
      <c r="C272" s="18"/>
      <c r="D272" s="18"/>
      <c r="E272" s="18"/>
      <c r="F272" s="51"/>
      <c r="G272" s="18"/>
      <c r="H272" s="5"/>
      <c r="I272" s="5"/>
    </row>
    <row r="273" spans="2:9" ht="22" customHeight="1">
      <c r="B273" s="50"/>
      <c r="C273" s="18"/>
      <c r="D273" s="18"/>
      <c r="E273" s="18"/>
      <c r="F273" s="51"/>
      <c r="G273" s="18"/>
      <c r="H273" s="5"/>
      <c r="I273" s="5"/>
    </row>
    <row r="274" spans="2:9" ht="22" customHeight="1">
      <c r="B274" s="50"/>
      <c r="C274" s="18"/>
      <c r="D274" s="18"/>
      <c r="E274" s="18"/>
      <c r="F274" s="51"/>
      <c r="G274" s="18"/>
      <c r="H274" s="5"/>
      <c r="I274" s="5"/>
    </row>
    <row r="275" spans="2:9" ht="22" customHeight="1">
      <c r="B275" s="50"/>
      <c r="C275" s="18"/>
      <c r="D275" s="18"/>
      <c r="E275" s="18"/>
      <c r="F275" s="51"/>
      <c r="G275" s="18"/>
      <c r="H275" s="5"/>
      <c r="I275" s="5"/>
    </row>
    <row r="276" spans="2:9" ht="22" customHeight="1">
      <c r="B276" s="50"/>
      <c r="C276" s="18"/>
      <c r="D276" s="18"/>
      <c r="E276" s="18"/>
      <c r="F276" s="51"/>
      <c r="G276" s="18"/>
      <c r="H276" s="5"/>
      <c r="I276" s="5"/>
    </row>
    <row r="277" spans="2:9" ht="22" customHeight="1">
      <c r="B277" s="50"/>
      <c r="C277" s="18"/>
      <c r="D277" s="18"/>
      <c r="E277" s="18"/>
      <c r="F277" s="51"/>
      <c r="G277" s="18"/>
      <c r="H277" s="5"/>
      <c r="I277" s="5"/>
    </row>
    <row r="278" spans="2:9" ht="22" customHeight="1">
      <c r="B278" s="50"/>
      <c r="C278" s="18"/>
      <c r="D278" s="18"/>
      <c r="E278" s="18"/>
      <c r="F278" s="51"/>
      <c r="G278" s="18"/>
      <c r="H278" s="5"/>
      <c r="I278" s="5"/>
    </row>
    <row r="279" spans="2:9" ht="22" customHeight="1">
      <c r="B279" s="50"/>
      <c r="C279" s="18"/>
      <c r="D279" s="18"/>
      <c r="E279" s="18"/>
      <c r="F279" s="51"/>
      <c r="G279" s="18"/>
      <c r="H279" s="5"/>
      <c r="I279" s="5"/>
    </row>
    <row r="280" spans="2:9" ht="22" customHeight="1">
      <c r="B280" s="50"/>
      <c r="C280" s="18"/>
      <c r="D280" s="18"/>
      <c r="E280" s="18"/>
      <c r="F280" s="51"/>
      <c r="G280" s="18"/>
      <c r="H280" s="5"/>
      <c r="I280" s="5"/>
    </row>
    <row r="281" spans="2:9" ht="22" customHeight="1">
      <c r="B281" s="50"/>
      <c r="C281" s="18"/>
      <c r="D281" s="18"/>
      <c r="E281" s="18"/>
      <c r="F281" s="51"/>
      <c r="G281" s="18"/>
      <c r="H281" s="5"/>
      <c r="I281" s="5"/>
    </row>
    <row r="282" spans="2:9" ht="22" customHeight="1">
      <c r="B282" s="50"/>
      <c r="C282" s="18"/>
      <c r="D282" s="18"/>
      <c r="E282" s="18"/>
      <c r="F282" s="51"/>
      <c r="G282" s="18"/>
      <c r="H282" s="5"/>
      <c r="I282" s="5"/>
    </row>
    <row r="283" spans="2:9" ht="22" customHeight="1">
      <c r="B283" s="50"/>
      <c r="C283" s="18"/>
      <c r="D283" s="18"/>
      <c r="E283" s="18"/>
      <c r="F283" s="51"/>
      <c r="G283" s="18"/>
      <c r="H283" s="5"/>
      <c r="I283" s="5"/>
    </row>
    <row r="284" spans="2:9" ht="22" customHeight="1">
      <c r="B284" s="50"/>
      <c r="C284" s="18"/>
      <c r="D284" s="18"/>
      <c r="E284" s="18"/>
      <c r="F284" s="51"/>
      <c r="G284" s="18"/>
      <c r="H284" s="5"/>
      <c r="I284" s="5"/>
    </row>
    <row r="285" spans="2:9" ht="22" customHeight="1">
      <c r="B285" s="50"/>
      <c r="C285" s="18"/>
      <c r="D285" s="18"/>
      <c r="E285" s="18"/>
      <c r="F285" s="51"/>
      <c r="G285" s="18"/>
      <c r="H285" s="5"/>
      <c r="I285" s="5"/>
    </row>
    <row r="286" spans="2:9" ht="22" customHeight="1">
      <c r="B286" s="50"/>
      <c r="C286" s="18"/>
      <c r="D286" s="18"/>
      <c r="E286" s="18"/>
      <c r="F286" s="51"/>
      <c r="G286" s="18"/>
      <c r="H286" s="5"/>
      <c r="I286" s="5"/>
    </row>
    <row r="287" spans="2:9" ht="22" customHeight="1">
      <c r="B287" s="50"/>
      <c r="C287" s="18"/>
      <c r="D287" s="18"/>
      <c r="E287" s="18"/>
      <c r="F287" s="51"/>
      <c r="G287" s="18"/>
      <c r="H287" s="5"/>
      <c r="I287" s="5"/>
    </row>
    <row r="288" spans="2:9" ht="22" customHeight="1">
      <c r="B288" s="50"/>
      <c r="C288" s="18"/>
      <c r="D288" s="18"/>
      <c r="E288" s="18"/>
      <c r="F288" s="51"/>
      <c r="G288" s="18"/>
      <c r="H288" s="5"/>
      <c r="I288" s="5"/>
    </row>
    <row r="289" spans="2:9" ht="22" customHeight="1">
      <c r="B289" s="50"/>
      <c r="C289" s="18"/>
      <c r="D289" s="18"/>
      <c r="E289" s="18"/>
      <c r="F289" s="51"/>
      <c r="G289" s="18"/>
      <c r="H289" s="5"/>
      <c r="I289" s="5"/>
    </row>
    <row r="290" spans="2:9" ht="22" customHeight="1">
      <c r="B290" s="50"/>
      <c r="C290" s="18"/>
      <c r="D290" s="18"/>
      <c r="E290" s="18"/>
      <c r="F290" s="51"/>
      <c r="G290" s="18"/>
      <c r="H290" s="5"/>
      <c r="I290" s="5"/>
    </row>
    <row r="291" spans="2:9" ht="22" customHeight="1">
      <c r="B291" s="50"/>
      <c r="C291" s="18"/>
      <c r="D291" s="18"/>
      <c r="E291" s="18"/>
      <c r="F291" s="51"/>
      <c r="G291" s="18"/>
      <c r="H291" s="5"/>
      <c r="I291" s="5"/>
    </row>
    <row r="292" spans="2:9" ht="22" customHeight="1">
      <c r="B292" s="50"/>
      <c r="C292" s="18"/>
      <c r="D292" s="18"/>
      <c r="E292" s="18"/>
      <c r="F292" s="51"/>
      <c r="G292" s="18"/>
      <c r="H292" s="5"/>
      <c r="I292" s="5"/>
    </row>
    <row r="293" spans="2:9" ht="22" customHeight="1">
      <c r="B293" s="50"/>
      <c r="C293" s="18"/>
      <c r="D293" s="18"/>
      <c r="E293" s="18"/>
      <c r="F293" s="51"/>
      <c r="G293" s="18"/>
      <c r="H293" s="5"/>
      <c r="I293" s="5"/>
    </row>
    <row r="294" spans="2:9" ht="22" customHeight="1">
      <c r="B294" s="50"/>
      <c r="C294" s="18"/>
      <c r="D294" s="18"/>
      <c r="E294" s="18"/>
      <c r="F294" s="51"/>
      <c r="G294" s="18"/>
      <c r="H294" s="5"/>
      <c r="I294" s="5"/>
    </row>
    <row r="295" spans="2:9" ht="22" customHeight="1">
      <c r="B295" s="50"/>
      <c r="C295" s="18"/>
      <c r="D295" s="18"/>
      <c r="E295" s="18"/>
      <c r="F295" s="51"/>
      <c r="G295" s="18"/>
      <c r="H295" s="5"/>
      <c r="I295" s="5"/>
    </row>
    <row r="296" spans="2:9" ht="22" customHeight="1">
      <c r="B296" s="50"/>
      <c r="C296" s="18"/>
      <c r="D296" s="18"/>
      <c r="E296" s="18"/>
      <c r="F296" s="51"/>
      <c r="G296" s="18"/>
      <c r="H296" s="5"/>
      <c r="I296" s="5"/>
    </row>
    <row r="297" spans="2:9" ht="22" customHeight="1">
      <c r="B297" s="50"/>
      <c r="C297" s="18"/>
      <c r="D297" s="18"/>
      <c r="E297" s="18"/>
      <c r="F297" s="51"/>
      <c r="G297" s="18"/>
      <c r="H297" s="5"/>
      <c r="I297" s="5"/>
    </row>
    <row r="298" spans="2:9" ht="22" customHeight="1">
      <c r="B298" s="50"/>
      <c r="C298" s="18"/>
      <c r="D298" s="18"/>
      <c r="E298" s="18"/>
      <c r="F298" s="51"/>
      <c r="G298" s="18"/>
      <c r="H298" s="5"/>
      <c r="I298" s="5"/>
    </row>
    <row r="299" spans="2:9" ht="22" customHeight="1">
      <c r="B299" s="50"/>
      <c r="C299" s="18"/>
      <c r="D299" s="18"/>
      <c r="E299" s="18"/>
      <c r="F299" s="51"/>
      <c r="G299" s="18"/>
      <c r="H299" s="5"/>
      <c r="I299" s="5"/>
    </row>
    <row r="300" spans="2:9" ht="22" customHeight="1">
      <c r="B300" s="50"/>
      <c r="C300" s="18"/>
      <c r="D300" s="18"/>
      <c r="E300" s="18"/>
      <c r="F300" s="51"/>
      <c r="G300" s="18"/>
      <c r="H300" s="5"/>
      <c r="I300" s="5"/>
    </row>
    <row r="301" spans="2:9" ht="22" customHeight="1">
      <c r="B301" s="50"/>
      <c r="C301" s="18"/>
      <c r="D301" s="18"/>
      <c r="E301" s="18"/>
      <c r="F301" s="51"/>
      <c r="G301" s="18"/>
      <c r="H301" s="5"/>
      <c r="I301" s="5"/>
    </row>
    <row r="302" spans="2:9" ht="22" customHeight="1">
      <c r="B302" s="50"/>
      <c r="C302" s="18"/>
      <c r="D302" s="18"/>
      <c r="E302" s="18"/>
      <c r="F302" s="51"/>
      <c r="G302" s="18"/>
      <c r="H302" s="5"/>
      <c r="I302" s="5"/>
    </row>
    <row r="303" spans="2:9" ht="22" customHeight="1">
      <c r="B303" s="50"/>
      <c r="C303" s="18"/>
      <c r="D303" s="18"/>
      <c r="E303" s="18"/>
      <c r="F303" s="51"/>
      <c r="G303" s="18"/>
      <c r="H303" s="5"/>
      <c r="I303" s="5"/>
    </row>
    <row r="304" spans="2:9" ht="22" customHeight="1">
      <c r="B304" s="50"/>
      <c r="C304" s="18"/>
      <c r="D304" s="18"/>
      <c r="E304" s="18"/>
      <c r="F304" s="51"/>
      <c r="G304" s="18"/>
      <c r="H304" s="5"/>
      <c r="I304" s="5"/>
    </row>
    <row r="305" spans="2:9" ht="22" customHeight="1">
      <c r="B305" s="50"/>
      <c r="C305" s="18"/>
      <c r="D305" s="18"/>
      <c r="E305" s="18"/>
      <c r="F305" s="51"/>
      <c r="G305" s="18"/>
      <c r="H305" s="5"/>
      <c r="I305" s="5"/>
    </row>
    <row r="306" spans="2:9" ht="22" customHeight="1">
      <c r="B306" s="50"/>
      <c r="C306" s="18"/>
      <c r="D306" s="18"/>
      <c r="E306" s="18"/>
      <c r="F306" s="51"/>
      <c r="G306" s="18"/>
      <c r="H306" s="5"/>
      <c r="I306" s="5"/>
    </row>
    <row r="307" spans="2:9" ht="22" customHeight="1">
      <c r="B307" s="50"/>
      <c r="C307" s="18"/>
      <c r="D307" s="18"/>
      <c r="E307" s="18"/>
      <c r="F307" s="51"/>
      <c r="G307" s="18"/>
      <c r="H307" s="5"/>
      <c r="I307" s="5"/>
    </row>
    <row r="308" spans="2:9" ht="22" customHeight="1">
      <c r="B308" s="50"/>
      <c r="C308" s="18"/>
      <c r="D308" s="18"/>
      <c r="E308" s="18"/>
      <c r="F308" s="51"/>
      <c r="G308" s="18"/>
      <c r="H308" s="5"/>
      <c r="I308" s="5"/>
    </row>
    <row r="309" spans="2:9" ht="22" customHeight="1">
      <c r="B309" s="50"/>
      <c r="C309" s="18"/>
      <c r="D309" s="18"/>
      <c r="E309" s="18"/>
      <c r="F309" s="51"/>
      <c r="G309" s="18"/>
      <c r="H309" s="5"/>
      <c r="I309" s="5"/>
    </row>
    <row r="310" spans="2:9" ht="22" customHeight="1">
      <c r="B310" s="50"/>
      <c r="C310" s="18"/>
      <c r="D310" s="18"/>
      <c r="E310" s="18"/>
      <c r="F310" s="51"/>
      <c r="G310" s="18"/>
      <c r="H310" s="5"/>
      <c r="I310" s="5"/>
    </row>
    <row r="311" spans="2:9" ht="22" customHeight="1">
      <c r="B311" s="50"/>
      <c r="C311" s="18"/>
      <c r="D311" s="18"/>
      <c r="E311" s="18"/>
      <c r="F311" s="51"/>
      <c r="G311" s="18"/>
      <c r="H311" s="5"/>
      <c r="I311" s="5"/>
    </row>
    <row r="312" spans="2:9" ht="22" customHeight="1">
      <c r="B312" s="5"/>
      <c r="C312" s="5"/>
      <c r="D312" s="5"/>
      <c r="E312" s="5"/>
      <c r="F312" s="5"/>
      <c r="G312" s="5"/>
      <c r="H312" s="5"/>
      <c r="I312" s="5"/>
    </row>
    <row r="313" spans="2:9" ht="22" customHeight="1">
      <c r="B313" s="5"/>
      <c r="C313" s="5"/>
      <c r="D313" s="5"/>
      <c r="E313" s="5"/>
      <c r="F313" s="5"/>
      <c r="G313" s="5"/>
      <c r="H313" s="5"/>
      <c r="I313" s="5"/>
    </row>
    <row r="314" spans="2:9" ht="22" customHeight="1">
      <c r="B314" s="5"/>
      <c r="C314" s="5"/>
      <c r="D314" s="5"/>
      <c r="E314" s="5"/>
      <c r="F314" s="5"/>
      <c r="G314" s="5"/>
      <c r="H314" s="5"/>
      <c r="I314" s="5"/>
    </row>
    <row r="315" spans="2:9" ht="22" customHeight="1">
      <c r="B315" s="5"/>
      <c r="C315" s="5"/>
      <c r="D315" s="5"/>
      <c r="E315" s="5"/>
      <c r="F315" s="5"/>
      <c r="G315" s="5"/>
      <c r="H315" s="5"/>
      <c r="I315" s="5"/>
    </row>
    <row r="316" spans="2:9" ht="22" customHeight="1">
      <c r="B316" s="5"/>
      <c r="C316" s="5"/>
      <c r="D316" s="5"/>
      <c r="E316" s="5"/>
      <c r="F316" s="5"/>
      <c r="G316" s="5"/>
      <c r="H316" s="5"/>
      <c r="I316" s="5"/>
    </row>
    <row r="317" spans="2:9" ht="22" customHeight="1">
      <c r="B317" s="5"/>
      <c r="C317" s="5"/>
      <c r="D317" s="5"/>
      <c r="E317" s="5"/>
      <c r="F317" s="5"/>
      <c r="G317" s="5"/>
      <c r="H317" s="5"/>
      <c r="I317" s="5"/>
    </row>
    <row r="318" spans="2:9" ht="22" customHeight="1">
      <c r="B318" s="5"/>
      <c r="C318" s="5"/>
      <c r="D318" s="5"/>
      <c r="E318" s="5"/>
      <c r="F318" s="5"/>
      <c r="G318" s="5"/>
      <c r="H318" s="5"/>
      <c r="I318" s="5"/>
    </row>
  </sheetData>
  <mergeCells count="4">
    <mergeCell ref="B10:G10"/>
    <mergeCell ref="E5:G8"/>
    <mergeCell ref="G2:G3"/>
    <mergeCell ref="B2:F3"/>
  </mergeCells>
  <conditionalFormatting sqref="F12:F311">
    <cfRule type="cellIs" dxfId="17" priority="1" operator="greaterThan">
      <formula>500</formula>
    </cfRule>
    <cfRule type="expression" dxfId="16" priority="2">
      <formula>AND(F12&gt;=250,F12&lt;=500)</formula>
    </cfRule>
  </conditionalFormatting>
  <pageMargins left="0.25" right="0.25" top="0.25" bottom="0.25" header="0" footer="0"/>
  <pageSetup scale="66"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xr:uid="{00000000-0002-0000-0400-000000000000}">
          <x14:formula1>
            <xm:f>Settings!$D$14:$D$38</xm:f>
          </x14:formula1>
          <xm:sqref>D12:D311</xm:sqref>
        </x14:dataValidation>
        <x14:dataValidation type="list" xr:uid="{00000000-0002-0000-0400-000001000000}">
          <x14:formula1>
            <xm:f>Settings!$F$14:$F$26</xm:f>
          </x14:formula1>
          <xm:sqref>E12:E311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P77"/>
  <sheetViews>
    <sheetView showGridLines="0" zoomScale="80" zoomScaleNormal="80" workbookViewId="0"/>
  </sheetViews>
  <sheetFormatPr defaultRowHeight="22" customHeight="1"/>
  <cols>
    <col min="1" max="1" width="2.58203125" style="13" customWidth="1"/>
    <col min="2" max="13" width="12.58203125" style="13" customWidth="1"/>
    <col min="14" max="14" width="2.58203125" style="13" customWidth="1"/>
    <col min="15" max="16" width="14" style="13" customWidth="1"/>
    <col min="17" max="16384" width="8.6640625" style="13"/>
  </cols>
  <sheetData>
    <row r="2" spans="2:16" ht="22" customHeight="1">
      <c r="B2" s="193" t="s">
        <v>168</v>
      </c>
      <c r="C2" s="193"/>
      <c r="D2" s="193"/>
      <c r="E2" s="193"/>
      <c r="F2" s="193"/>
      <c r="G2" s="193"/>
      <c r="H2" s="193"/>
      <c r="I2" s="193"/>
      <c r="J2" s="193"/>
      <c r="K2" s="193"/>
      <c r="L2" s="193"/>
      <c r="M2" s="124"/>
      <c r="N2" s="2"/>
      <c r="O2" s="2"/>
      <c r="P2" s="2"/>
    </row>
    <row r="3" spans="2:16" ht="22" customHeight="1">
      <c r="B3" s="193"/>
      <c r="C3" s="193"/>
      <c r="D3" s="193"/>
      <c r="E3" s="193"/>
      <c r="F3" s="193"/>
      <c r="G3" s="193"/>
      <c r="H3" s="193"/>
      <c r="I3" s="193"/>
      <c r="J3" s="193"/>
      <c r="K3" s="193"/>
      <c r="L3" s="193"/>
      <c r="M3" s="124"/>
      <c r="N3" s="2"/>
      <c r="O3" s="2"/>
      <c r="P3" s="2"/>
    </row>
    <row r="4" spans="2:16" ht="22" customHeight="1">
      <c r="B4" s="77" t="str">
        <f>"Selected period: "&amp;Settings!$C$8&amp;" "&amp;Settings!$C$9&amp;"  •  Currency: "&amp;Settings!$C$7</f>
        <v>Selected period: June 2026  •  Currency: $</v>
      </c>
      <c r="C4" s="77"/>
      <c r="D4" s="77"/>
      <c r="E4" s="77"/>
      <c r="F4" s="77"/>
      <c r="G4" s="77"/>
      <c r="H4" s="77"/>
      <c r="I4" s="77"/>
      <c r="J4" s="77"/>
      <c r="K4" s="77"/>
      <c r="L4" s="77"/>
      <c r="M4" s="77"/>
      <c r="N4" s="2"/>
    </row>
    <row r="5" spans="2:16" ht="22" customHeight="1">
      <c r="B5" s="2"/>
      <c r="C5" s="2"/>
      <c r="D5" s="2"/>
      <c r="E5" s="2"/>
      <c r="F5" s="2"/>
      <c r="G5" s="2"/>
      <c r="H5" s="2"/>
      <c r="I5" s="2"/>
      <c r="J5" s="2"/>
      <c r="K5" s="2"/>
      <c r="L5" s="2"/>
      <c r="M5" s="2"/>
      <c r="N5" s="2"/>
    </row>
    <row r="6" spans="2:16" s="66" customFormat="1" ht="25" customHeight="1">
      <c r="B6" s="185" t="s">
        <v>77</v>
      </c>
      <c r="C6" s="186"/>
      <c r="D6" s="185" t="s">
        <v>136</v>
      </c>
      <c r="E6" s="186"/>
      <c r="F6" s="185" t="s">
        <v>137</v>
      </c>
      <c r="G6" s="186"/>
      <c r="H6" s="185" t="s">
        <v>91</v>
      </c>
      <c r="I6" s="186"/>
      <c r="J6" s="185" t="s">
        <v>138</v>
      </c>
      <c r="K6" s="186"/>
      <c r="L6" s="185" t="s">
        <v>139</v>
      </c>
      <c r="M6" s="186"/>
      <c r="N6" s="67"/>
    </row>
    <row r="7" spans="2:16" s="65" customFormat="1" ht="22" customHeight="1">
      <c r="B7" s="187">
        <f>'Monthly Budget'!$D$43</f>
        <v>6150</v>
      </c>
      <c r="C7" s="188">
        <f>'Monthly Budget'!$D$43</f>
        <v>6150</v>
      </c>
      <c r="D7" s="187">
        <f>'Expense Tracker'!$C$5</f>
        <v>4435</v>
      </c>
      <c r="E7" s="188">
        <f>'Expense Tracker'!$C$5</f>
        <v>4435</v>
      </c>
      <c r="F7" s="187">
        <f>$B$7-$D$7</f>
        <v>1715</v>
      </c>
      <c r="G7" s="188">
        <f>$C$7-$E$7</f>
        <v>1715</v>
      </c>
      <c r="H7" s="187">
        <f>'Monthly Budget'!$D$45</f>
        <v>260</v>
      </c>
      <c r="I7" s="188">
        <f>'Monthly Budget'!$D$45</f>
        <v>260</v>
      </c>
      <c r="J7" s="194">
        <f>IFERROR($F$7/$B$7,0)</f>
        <v>0.27886178861788619</v>
      </c>
      <c r="K7" s="195">
        <f>IFERROR($G$7/$C$7,0)</f>
        <v>0.27886178861788619</v>
      </c>
      <c r="L7" s="198">
        <f>MAX(0,MIN(100,100-IF($D$7&gt;$B$7,25,0)-COUNTIF($G$36:$G$52,"Over Budget")*5-IF($J$7&lt;0.05,10,0)+IF($J$7&gt;=0.2,5,0)))</f>
        <v>100</v>
      </c>
      <c r="M7" s="199">
        <f>MAX(0,MIN(100,100-IF($E$7&gt;$C$7,25,0)-COUNTIF($G$36:$G$52,"Over Budget")*5-IF($K$7&lt;0.05,10,0)+IF($K$7&gt;=0.2,5,0)))</f>
        <v>100</v>
      </c>
      <c r="N7" s="52"/>
    </row>
    <row r="8" spans="2:16" s="65" customFormat="1" ht="22" customHeight="1">
      <c r="B8" s="189"/>
      <c r="C8" s="190"/>
      <c r="D8" s="189"/>
      <c r="E8" s="190"/>
      <c r="F8" s="189"/>
      <c r="G8" s="190"/>
      <c r="H8" s="189"/>
      <c r="I8" s="190"/>
      <c r="J8" s="189"/>
      <c r="K8" s="190"/>
      <c r="L8" s="189"/>
      <c r="M8" s="190"/>
      <c r="N8" s="52"/>
      <c r="O8" s="52"/>
      <c r="P8" s="52"/>
    </row>
    <row r="9" spans="2:16" s="55" customFormat="1" ht="22" customHeight="1">
      <c r="B9" s="191"/>
      <c r="C9" s="192"/>
      <c r="D9" s="191"/>
      <c r="E9" s="192"/>
      <c r="F9" s="191"/>
      <c r="G9" s="192"/>
      <c r="H9" s="191"/>
      <c r="I9" s="192"/>
      <c r="J9" s="191"/>
      <c r="K9" s="192"/>
      <c r="L9" s="191" t="str">
        <f>IF(L7&gt;=80,"Excellent",IF(L7&gt;=60,"Good",IF(L7&gt;=40,"Needs Attention","High Risk")))</f>
        <v>Excellent</v>
      </c>
      <c r="M9" s="192" t="str">
        <f>IF(M7&gt;=80,"Excellent",IF(M7&gt;=60,"Good",IF(M7&gt;=40,"Needs Attention","High Risk")))</f>
        <v>Excellent</v>
      </c>
      <c r="N9" s="2"/>
      <c r="O9" s="2"/>
      <c r="P9" s="2"/>
    </row>
    <row r="10" spans="2:16" ht="22" customHeight="1">
      <c r="B10" s="2"/>
      <c r="C10" s="2"/>
      <c r="D10" s="2"/>
      <c r="E10" s="2"/>
      <c r="F10" s="2"/>
      <c r="G10" s="2"/>
      <c r="H10" s="2"/>
      <c r="I10" s="2"/>
      <c r="J10" s="2"/>
      <c r="K10" s="2"/>
      <c r="L10" s="2"/>
      <c r="M10" s="2"/>
      <c r="N10" s="2"/>
      <c r="O10" s="2"/>
      <c r="P10" s="2"/>
    </row>
    <row r="11" spans="2:16" ht="22" customHeight="1">
      <c r="B11" s="175"/>
      <c r="C11" s="176"/>
      <c r="D11" s="176"/>
      <c r="E11" s="176"/>
      <c r="F11" s="176"/>
      <c r="G11" s="176"/>
      <c r="H11" s="176"/>
      <c r="I11" s="177"/>
      <c r="J11" s="2"/>
      <c r="K11" s="200" t="s">
        <v>135</v>
      </c>
      <c r="L11" s="200"/>
      <c r="M11" s="56" t="s">
        <v>102</v>
      </c>
      <c r="N11" s="2"/>
      <c r="O11" s="2"/>
      <c r="P11" s="2"/>
    </row>
    <row r="12" spans="2:16" ht="22" customHeight="1">
      <c r="B12" s="178"/>
      <c r="C12" s="179"/>
      <c r="D12" s="179"/>
      <c r="E12" s="179"/>
      <c r="F12" s="179"/>
      <c r="G12" s="179"/>
      <c r="H12" s="179"/>
      <c r="I12" s="180"/>
      <c r="J12" s="2"/>
      <c r="K12" s="196" t="s">
        <v>77</v>
      </c>
      <c r="L12" s="196"/>
      <c r="M12" s="53">
        <f>'Monthly Budget'!$D$43</f>
        <v>6150</v>
      </c>
      <c r="N12" s="2"/>
      <c r="O12" s="2"/>
      <c r="P12" s="2"/>
    </row>
    <row r="13" spans="2:16" ht="22" customHeight="1">
      <c r="B13" s="178"/>
      <c r="C13" s="179"/>
      <c r="D13" s="179"/>
      <c r="E13" s="179"/>
      <c r="F13" s="179"/>
      <c r="G13" s="179"/>
      <c r="H13" s="179"/>
      <c r="I13" s="180"/>
      <c r="J13" s="2"/>
      <c r="K13" s="196" t="s">
        <v>78</v>
      </c>
      <c r="L13" s="196"/>
      <c r="M13" s="53">
        <f>'Monthly Budget'!$D$44</f>
        <v>5890</v>
      </c>
      <c r="N13" s="2"/>
      <c r="O13" s="2"/>
      <c r="P13" s="2"/>
    </row>
    <row r="14" spans="2:16" ht="22" customHeight="1">
      <c r="B14" s="178"/>
      <c r="C14" s="179"/>
      <c r="D14" s="179"/>
      <c r="E14" s="179"/>
      <c r="F14" s="179"/>
      <c r="G14" s="179"/>
      <c r="H14" s="179"/>
      <c r="I14" s="180"/>
      <c r="J14" s="2"/>
      <c r="K14" s="196" t="s">
        <v>136</v>
      </c>
      <c r="L14" s="196"/>
      <c r="M14" s="53">
        <f>'Expense Tracker'!$C$5</f>
        <v>4435</v>
      </c>
      <c r="N14" s="2"/>
      <c r="O14" s="2"/>
      <c r="P14" s="2"/>
    </row>
    <row r="15" spans="2:16" ht="22" customHeight="1">
      <c r="B15" s="178"/>
      <c r="C15" s="179"/>
      <c r="D15" s="179"/>
      <c r="E15" s="179"/>
      <c r="F15" s="179"/>
      <c r="G15" s="179"/>
      <c r="H15" s="179"/>
      <c r="I15" s="180"/>
      <c r="J15" s="2"/>
      <c r="K15" s="196" t="s">
        <v>137</v>
      </c>
      <c r="L15" s="196"/>
      <c r="M15" s="53">
        <f>M12-M14</f>
        <v>1715</v>
      </c>
      <c r="N15" s="2"/>
      <c r="O15" s="2"/>
      <c r="P15" s="2"/>
    </row>
    <row r="16" spans="2:16" ht="22" customHeight="1">
      <c r="B16" s="178"/>
      <c r="C16" s="179"/>
      <c r="D16" s="179"/>
      <c r="E16" s="179"/>
      <c r="F16" s="179"/>
      <c r="G16" s="179"/>
      <c r="H16" s="179"/>
      <c r="I16" s="180"/>
      <c r="J16" s="2"/>
      <c r="K16" s="196" t="s">
        <v>178</v>
      </c>
      <c r="L16" s="196"/>
      <c r="M16" s="53">
        <f>M13-M14</f>
        <v>1455</v>
      </c>
      <c r="N16" s="2"/>
      <c r="O16" s="2"/>
      <c r="P16" s="2"/>
    </row>
    <row r="17" spans="2:16" ht="22" customHeight="1">
      <c r="B17" s="178"/>
      <c r="C17" s="179"/>
      <c r="D17" s="179"/>
      <c r="E17" s="179"/>
      <c r="F17" s="179"/>
      <c r="G17" s="179"/>
      <c r="H17" s="179"/>
      <c r="I17" s="180"/>
      <c r="J17" s="2"/>
      <c r="K17" s="196" t="s">
        <v>179</v>
      </c>
      <c r="L17" s="196"/>
      <c r="M17" s="78">
        <f>IFERROR(M14/M13,0)</f>
        <v>0.75297113752122236</v>
      </c>
      <c r="N17" s="2"/>
      <c r="O17" s="2"/>
      <c r="P17" s="2"/>
    </row>
    <row r="18" spans="2:16" ht="22" customHeight="1">
      <c r="B18" s="178"/>
      <c r="C18" s="179"/>
      <c r="D18" s="179"/>
      <c r="E18" s="179"/>
      <c r="F18" s="179"/>
      <c r="G18" s="179"/>
      <c r="H18" s="179"/>
      <c r="I18" s="180"/>
      <c r="J18" s="2"/>
      <c r="K18" s="196" t="s">
        <v>180</v>
      </c>
      <c r="L18" s="196"/>
      <c r="M18" s="78">
        <f>IFERROR(M15/M12,0)</f>
        <v>0.27886178861788619</v>
      </c>
      <c r="N18" s="2"/>
      <c r="O18" s="2"/>
      <c r="P18" s="2"/>
    </row>
    <row r="19" spans="2:16" ht="22" customHeight="1">
      <c r="B19" s="178"/>
      <c r="C19" s="179"/>
      <c r="D19" s="179"/>
      <c r="E19" s="179"/>
      <c r="F19" s="179"/>
      <c r="G19" s="179"/>
      <c r="H19" s="179"/>
      <c r="I19" s="180"/>
      <c r="J19" s="2"/>
      <c r="K19" s="196" t="s">
        <v>181</v>
      </c>
      <c r="L19" s="196"/>
      <c r="M19" s="76">
        <f>'Expense Tracker'!$C$7</f>
        <v>32</v>
      </c>
      <c r="N19" s="2"/>
      <c r="O19" s="2"/>
      <c r="P19" s="2"/>
    </row>
    <row r="20" spans="2:16" ht="22" customHeight="1">
      <c r="B20" s="178"/>
      <c r="C20" s="179"/>
      <c r="D20" s="179"/>
      <c r="E20" s="179"/>
      <c r="F20" s="179"/>
      <c r="G20" s="179"/>
      <c r="H20" s="179"/>
      <c r="I20" s="180"/>
      <c r="J20" s="2"/>
      <c r="K20" s="196" t="s">
        <v>96</v>
      </c>
      <c r="L20" s="196"/>
      <c r="M20" s="53">
        <f>'Expense Tracker'!$C$6</f>
        <v>138.59375</v>
      </c>
      <c r="N20" s="2"/>
      <c r="O20" s="2"/>
      <c r="P20" s="2"/>
    </row>
    <row r="21" spans="2:16" ht="22" customHeight="1">
      <c r="B21" s="181"/>
      <c r="C21" s="182"/>
      <c r="D21" s="182"/>
      <c r="E21" s="182"/>
      <c r="F21" s="182"/>
      <c r="G21" s="182"/>
      <c r="H21" s="182"/>
      <c r="I21" s="183"/>
      <c r="J21" s="2"/>
      <c r="K21" s="196" t="s">
        <v>97</v>
      </c>
      <c r="L21" s="196"/>
      <c r="M21" s="53">
        <f>'Expense Tracker'!$C$8</f>
        <v>1500</v>
      </c>
      <c r="N21" s="2"/>
      <c r="O21" s="2"/>
      <c r="P21" s="2"/>
    </row>
    <row r="22" spans="2:16" ht="22" customHeight="1">
      <c r="B22" s="2"/>
      <c r="C22" s="2"/>
      <c r="D22" s="2"/>
      <c r="E22" s="2"/>
      <c r="F22" s="2"/>
      <c r="G22" s="2"/>
      <c r="H22" s="2"/>
      <c r="I22" s="2"/>
      <c r="J22" s="2"/>
      <c r="K22" s="2"/>
      <c r="L22" s="2"/>
      <c r="M22" s="2"/>
      <c r="N22" s="2"/>
      <c r="O22" s="2"/>
      <c r="P22" s="2"/>
    </row>
    <row r="23" spans="2:16" ht="22" customHeight="1">
      <c r="B23" s="163"/>
      <c r="C23" s="164"/>
      <c r="D23" s="164"/>
      <c r="E23" s="164"/>
      <c r="F23" s="164"/>
      <c r="G23" s="165"/>
      <c r="H23" s="2"/>
      <c r="I23" s="163"/>
      <c r="J23" s="164"/>
      <c r="K23" s="164"/>
      <c r="L23" s="164"/>
      <c r="M23" s="165"/>
      <c r="N23" s="2"/>
      <c r="O23" s="2"/>
      <c r="P23" s="2"/>
    </row>
    <row r="24" spans="2:16" ht="22" customHeight="1">
      <c r="B24" s="166"/>
      <c r="C24" s="167"/>
      <c r="D24" s="167"/>
      <c r="E24" s="167"/>
      <c r="F24" s="167"/>
      <c r="G24" s="168"/>
      <c r="H24" s="2"/>
      <c r="I24" s="166"/>
      <c r="J24" s="167"/>
      <c r="K24" s="167"/>
      <c r="L24" s="167"/>
      <c r="M24" s="168"/>
      <c r="N24" s="2"/>
      <c r="O24" s="2"/>
      <c r="P24" s="2"/>
    </row>
    <row r="25" spans="2:16" ht="22" customHeight="1">
      <c r="B25" s="166"/>
      <c r="C25" s="167"/>
      <c r="D25" s="167"/>
      <c r="E25" s="167"/>
      <c r="F25" s="167"/>
      <c r="G25" s="168"/>
      <c r="H25" s="2"/>
      <c r="I25" s="166"/>
      <c r="J25" s="167"/>
      <c r="K25" s="167"/>
      <c r="L25" s="167"/>
      <c r="M25" s="168"/>
      <c r="N25" s="2"/>
      <c r="O25" s="2"/>
      <c r="P25" s="2"/>
    </row>
    <row r="26" spans="2:16" ht="22" customHeight="1">
      <c r="B26" s="166"/>
      <c r="C26" s="167"/>
      <c r="D26" s="167"/>
      <c r="E26" s="167"/>
      <c r="F26" s="167"/>
      <c r="G26" s="168"/>
      <c r="H26" s="2"/>
      <c r="I26" s="166"/>
      <c r="J26" s="167"/>
      <c r="K26" s="167"/>
      <c r="L26" s="167"/>
      <c r="M26" s="168"/>
      <c r="N26" s="2"/>
      <c r="O26" s="2"/>
      <c r="P26" s="2"/>
    </row>
    <row r="27" spans="2:16" ht="22" customHeight="1">
      <c r="B27" s="166"/>
      <c r="C27" s="167"/>
      <c r="D27" s="167"/>
      <c r="E27" s="167"/>
      <c r="F27" s="167"/>
      <c r="G27" s="168"/>
      <c r="H27" s="2"/>
      <c r="I27" s="166"/>
      <c r="J27" s="167"/>
      <c r="K27" s="167"/>
      <c r="L27" s="167"/>
      <c r="M27" s="168"/>
      <c r="N27" s="2"/>
      <c r="O27" s="2"/>
      <c r="P27" s="2"/>
    </row>
    <row r="28" spans="2:16" ht="22" customHeight="1">
      <c r="B28" s="166"/>
      <c r="C28" s="167"/>
      <c r="D28" s="167"/>
      <c r="E28" s="167"/>
      <c r="F28" s="167"/>
      <c r="G28" s="168"/>
      <c r="H28" s="2"/>
      <c r="I28" s="166"/>
      <c r="J28" s="167"/>
      <c r="K28" s="167"/>
      <c r="L28" s="167"/>
      <c r="M28" s="168"/>
      <c r="N28" s="2"/>
      <c r="O28" s="2"/>
      <c r="P28" s="2"/>
    </row>
    <row r="29" spans="2:16" ht="22" customHeight="1">
      <c r="B29" s="166"/>
      <c r="C29" s="167"/>
      <c r="D29" s="167"/>
      <c r="E29" s="167"/>
      <c r="F29" s="167"/>
      <c r="G29" s="168"/>
      <c r="H29" s="2"/>
      <c r="I29" s="166"/>
      <c r="J29" s="167"/>
      <c r="K29" s="167"/>
      <c r="L29" s="167"/>
      <c r="M29" s="168"/>
      <c r="N29" s="2"/>
      <c r="O29" s="2"/>
      <c r="P29" s="2"/>
    </row>
    <row r="30" spans="2:16" ht="22" customHeight="1">
      <c r="B30" s="166"/>
      <c r="C30" s="167"/>
      <c r="D30" s="167"/>
      <c r="E30" s="167"/>
      <c r="F30" s="167"/>
      <c r="G30" s="168"/>
      <c r="H30" s="2"/>
      <c r="I30" s="166"/>
      <c r="J30" s="167"/>
      <c r="K30" s="167"/>
      <c r="L30" s="167"/>
      <c r="M30" s="168"/>
      <c r="N30" s="2"/>
      <c r="O30" s="2"/>
      <c r="P30" s="2"/>
    </row>
    <row r="31" spans="2:16" ht="22" customHeight="1">
      <c r="B31" s="166"/>
      <c r="C31" s="167"/>
      <c r="D31" s="167"/>
      <c r="E31" s="167"/>
      <c r="F31" s="167"/>
      <c r="G31" s="168"/>
      <c r="H31" s="2"/>
      <c r="I31" s="166"/>
      <c r="J31" s="167"/>
      <c r="K31" s="167"/>
      <c r="L31" s="167"/>
      <c r="M31" s="168"/>
      <c r="N31" s="2"/>
      <c r="O31" s="2"/>
      <c r="P31" s="2"/>
    </row>
    <row r="32" spans="2:16" ht="22" customHeight="1">
      <c r="B32" s="169"/>
      <c r="C32" s="170"/>
      <c r="D32" s="170"/>
      <c r="E32" s="170"/>
      <c r="F32" s="170"/>
      <c r="G32" s="171"/>
      <c r="H32" s="2"/>
      <c r="I32" s="169"/>
      <c r="J32" s="170"/>
      <c r="K32" s="170"/>
      <c r="L32" s="170"/>
      <c r="M32" s="171"/>
      <c r="N32" s="2"/>
      <c r="O32" s="2"/>
      <c r="P32" s="2"/>
    </row>
    <row r="33" spans="2:16" ht="22" customHeight="1">
      <c r="B33" s="2"/>
      <c r="C33" s="2"/>
      <c r="D33" s="2"/>
      <c r="E33" s="2"/>
      <c r="F33" s="2"/>
      <c r="G33" s="2"/>
      <c r="H33" s="2"/>
      <c r="I33" s="2"/>
      <c r="J33" s="2"/>
      <c r="K33" s="2"/>
      <c r="L33" s="2"/>
      <c r="M33" s="2"/>
      <c r="N33" s="2"/>
      <c r="O33" s="2"/>
      <c r="P33" s="2"/>
    </row>
    <row r="34" spans="2:16" s="14" customFormat="1" ht="30" customHeight="1">
      <c r="B34" s="172" t="s">
        <v>140</v>
      </c>
      <c r="C34" s="173" t="s">
        <v>140</v>
      </c>
      <c r="D34" s="173" t="s">
        <v>140</v>
      </c>
      <c r="E34" s="173" t="s">
        <v>140</v>
      </c>
      <c r="F34" s="173" t="s">
        <v>140</v>
      </c>
      <c r="G34" s="174" t="s">
        <v>140</v>
      </c>
      <c r="H34" s="5"/>
      <c r="I34" s="172" t="s">
        <v>144</v>
      </c>
      <c r="J34" s="173"/>
      <c r="K34" s="173"/>
      <c r="L34" s="173"/>
      <c r="M34" s="174"/>
      <c r="N34" s="5"/>
      <c r="O34" s="5"/>
      <c r="P34" s="5"/>
    </row>
    <row r="35" spans="2:16" s="24" customFormat="1" ht="30" customHeight="1">
      <c r="B35" s="255" t="s">
        <v>33</v>
      </c>
      <c r="C35" s="197"/>
      <c r="D35" s="45" t="s">
        <v>82</v>
      </c>
      <c r="E35" s="45" t="s">
        <v>141</v>
      </c>
      <c r="F35" s="45" t="s">
        <v>142</v>
      </c>
      <c r="G35" s="46" t="s">
        <v>36</v>
      </c>
      <c r="H35" s="23"/>
      <c r="I35" s="44" t="s">
        <v>145</v>
      </c>
      <c r="J35" s="197" t="s">
        <v>33</v>
      </c>
      <c r="K35" s="197"/>
      <c r="L35" s="197"/>
      <c r="M35" s="46" t="s">
        <v>141</v>
      </c>
      <c r="N35" s="23"/>
      <c r="O35" s="23"/>
      <c r="P35" s="23"/>
    </row>
    <row r="36" spans="2:16" ht="22" customHeight="1">
      <c r="B36" s="252" t="str">
        <f>'Monthly Budget'!F12</f>
        <v>Housing</v>
      </c>
      <c r="C36" s="252"/>
      <c r="D36" s="253">
        <f>'Monthly Budget'!G12</f>
        <v>1500</v>
      </c>
      <c r="E36" s="253">
        <f>SUMIFS('Expense Tracker'!$F$12:$F$311,'Expense Tracker'!$D$12:$D$311,B36)</f>
        <v>1500</v>
      </c>
      <c r="F36" s="253">
        <f t="shared" ref="F36:F51" si="0">D36-E36</f>
        <v>0</v>
      </c>
      <c r="G36" s="254" t="str">
        <f>IF(B36="","",IF(E36&gt;D36,"Over Budget",IF(D36=0,"On Track",IF(E36/D36&gt;=0.9,"Near Limit","On Track"))))</f>
        <v>Near Limit</v>
      </c>
      <c r="H36" s="2"/>
      <c r="I36" s="64">
        <v>1</v>
      </c>
      <c r="J36" s="214" t="str">
        <f>IFERROR(INDEX($B$36:$B$52,MATCH(LARGE($E$36:$E$52,I36),$E$36:$E$52,0)),"")</f>
        <v>Housing</v>
      </c>
      <c r="K36" s="215"/>
      <c r="L36" s="215"/>
      <c r="M36" s="68">
        <f>IFERROR(LARGE($E$36:$E$52,I36),0)</f>
        <v>1500</v>
      </c>
      <c r="N36" s="2"/>
      <c r="O36" s="2"/>
      <c r="P36" s="2"/>
    </row>
    <row r="37" spans="2:16" ht="22" customHeight="1">
      <c r="B37" s="251" t="str">
        <f>'Monthly Budget'!F13</f>
        <v>Utilities</v>
      </c>
      <c r="C37" s="251"/>
      <c r="D37" s="62">
        <f>'Monthly Budget'!G13</f>
        <v>250</v>
      </c>
      <c r="E37" s="62">
        <f>SUMIFS('Expense Tracker'!$F$12:$F$311,'Expense Tracker'!$D$12:$D$311,B37)</f>
        <v>225</v>
      </c>
      <c r="F37" s="62">
        <f t="shared" si="0"/>
        <v>25</v>
      </c>
      <c r="G37" s="61" t="str">
        <f>IF(B37="","",IF(E37&gt;D37,"Over Budget",IF(D37=0,"On Track",IF(E37/D37&gt;=0.9,"Near Limit","On Track"))))</f>
        <v>Near Limit</v>
      </c>
      <c r="H37" s="2"/>
      <c r="I37" s="57">
        <v>2</v>
      </c>
      <c r="J37" s="209" t="str">
        <f>IFERROR(INDEX($B$36:$B$52,MATCH(LARGE($E$36:$E$52,I37),$E$36:$E$52,0)),"")</f>
        <v>Groceries</v>
      </c>
      <c r="K37" s="210"/>
      <c r="L37" s="210"/>
      <c r="M37" s="54">
        <f>IFERROR(LARGE($E$36:$E$52,I37),0)</f>
        <v>672</v>
      </c>
      <c r="N37" s="2"/>
      <c r="O37" s="2"/>
      <c r="P37" s="2"/>
    </row>
    <row r="38" spans="2:16" ht="22" customHeight="1">
      <c r="B38" s="251" t="str">
        <f>'Monthly Budget'!F14</f>
        <v>Groceries</v>
      </c>
      <c r="C38" s="251"/>
      <c r="D38" s="62">
        <f>'Monthly Budget'!G14</f>
        <v>650</v>
      </c>
      <c r="E38" s="62">
        <f>SUMIFS('Expense Tracker'!$F$12:$F$311,'Expense Tracker'!$D$12:$D$311,B38)</f>
        <v>672</v>
      </c>
      <c r="F38" s="62">
        <f t="shared" si="0"/>
        <v>-22</v>
      </c>
      <c r="G38" s="57" t="str">
        <f>IF(B38="","",IF(E38&gt;D38,"Over Budget",IF(D38=0,"On Track",IF(E38/D38&gt;=0.9,"Near Limit","On Track"))))</f>
        <v>Over Budget</v>
      </c>
      <c r="H38" s="2"/>
      <c r="I38" s="57">
        <v>3</v>
      </c>
      <c r="J38" s="209" t="str">
        <f>IFERROR(INDEX($B$36:$B$52,MATCH(LARGE($E$36:$E$52,I38),$E$36:$E$52,0)),"")</f>
        <v>Savings</v>
      </c>
      <c r="K38" s="210"/>
      <c r="L38" s="210"/>
      <c r="M38" s="54">
        <f>IFERROR(LARGE($E$36:$E$52,I38),0)</f>
        <v>500</v>
      </c>
      <c r="N38" s="2"/>
      <c r="O38" s="2"/>
      <c r="P38" s="2"/>
    </row>
    <row r="39" spans="2:16" ht="22" customHeight="1">
      <c r="B39" s="251" t="str">
        <f>'Monthly Budget'!F15</f>
        <v>Transportation</v>
      </c>
      <c r="C39" s="251"/>
      <c r="D39" s="62">
        <f>'Monthly Budget'!G15</f>
        <v>350</v>
      </c>
      <c r="E39" s="62">
        <f>SUMIFS('Expense Tracker'!$F$12:$F$311,'Expense Tracker'!$D$12:$D$311,B39)</f>
        <v>148</v>
      </c>
      <c r="F39" s="62">
        <f t="shared" si="0"/>
        <v>202</v>
      </c>
      <c r="G39" s="61" t="str">
        <f>IF(B39="","",IF(E39&gt;D39,"Over Budget",IF(D39=0,"On Track",IF(E39/D39&gt;=0.9,"Near Limit","On Track"))))</f>
        <v>On Track</v>
      </c>
      <c r="H39" s="2"/>
      <c r="I39" s="57">
        <v>4</v>
      </c>
      <c r="J39" s="209" t="str">
        <f>IFERROR(INDEX($B$36:$B$52,MATCH(LARGE($E$36:$E$52,I39),$E$36:$E$52,0)),"")</f>
        <v>Debt Payments</v>
      </c>
      <c r="K39" s="210"/>
      <c r="L39" s="210"/>
      <c r="M39" s="54">
        <f>IFERROR(LARGE($E$36:$E$52,I39),0)</f>
        <v>400</v>
      </c>
      <c r="N39" s="2"/>
      <c r="O39" s="2"/>
      <c r="P39" s="2"/>
    </row>
    <row r="40" spans="2:16" ht="22" customHeight="1">
      <c r="B40" s="251" t="str">
        <f>'Monthly Budget'!F16</f>
        <v>Insurance</v>
      </c>
      <c r="C40" s="251"/>
      <c r="D40" s="62">
        <f>'Monthly Budget'!G16</f>
        <v>280</v>
      </c>
      <c r="E40" s="62">
        <f>SUMIFS('Expense Tracker'!$F$12:$F$311,'Expense Tracker'!$D$12:$D$311,B40)</f>
        <v>140</v>
      </c>
      <c r="F40" s="62">
        <f t="shared" si="0"/>
        <v>140</v>
      </c>
      <c r="G40" s="61" t="str">
        <f>IF(B40="","",IF(E40&gt;D40,"Over Budget",IF(D40=0,"On Track",IF(E40/D40&gt;=0.9,"Near Limit","On Track"))))</f>
        <v>On Track</v>
      </c>
      <c r="H40" s="2"/>
      <c r="I40" s="57">
        <v>5</v>
      </c>
      <c r="J40" s="209" t="str">
        <f>IFERROR(INDEX($B$36:$B$52,MATCH(LARGE($E$36:$E$52,I40),$E$36:$E$52,0)),"")</f>
        <v>Utilities</v>
      </c>
      <c r="K40" s="210"/>
      <c r="L40" s="210"/>
      <c r="M40" s="54">
        <f>IFERROR(LARGE($E$36:$E$52,I40),0)</f>
        <v>225</v>
      </c>
      <c r="N40" s="2"/>
      <c r="O40" s="2"/>
      <c r="P40" s="2"/>
    </row>
    <row r="41" spans="2:16" ht="22" customHeight="1">
      <c r="B41" s="251" t="str">
        <f>'Monthly Budget'!F17</f>
        <v>Healthcare</v>
      </c>
      <c r="C41" s="251"/>
      <c r="D41" s="62">
        <f>'Monthly Budget'!G17</f>
        <v>150</v>
      </c>
      <c r="E41" s="62">
        <f>SUMIFS('Expense Tracker'!$F$12:$F$311,'Expense Tracker'!$D$12:$D$311,B41)</f>
        <v>123</v>
      </c>
      <c r="F41" s="62">
        <f t="shared" si="0"/>
        <v>27</v>
      </c>
      <c r="G41" s="61" t="str">
        <f>IF(B41="","",IF(E41&gt;D41,"Over Budget",IF(D41=0,"On Track",IF(E41/D41&gt;=0.9,"Near Limit","On Track"))))</f>
        <v>On Track</v>
      </c>
      <c r="H41" s="2"/>
      <c r="L41" s="2"/>
      <c r="M41" s="2"/>
      <c r="N41" s="2"/>
      <c r="O41" s="2"/>
      <c r="P41" s="2"/>
    </row>
    <row r="42" spans="2:16" ht="22" customHeight="1">
      <c r="B42" s="251" t="str">
        <f>'Monthly Budget'!F18</f>
        <v>Debt Payments</v>
      </c>
      <c r="C42" s="251"/>
      <c r="D42" s="62">
        <f>'Monthly Budget'!G18</f>
        <v>450</v>
      </c>
      <c r="E42" s="62">
        <f>SUMIFS('Expense Tracker'!$F$12:$F$311,'Expense Tracker'!$D$12:$D$311,B42)</f>
        <v>400</v>
      </c>
      <c r="F42" s="62">
        <f t="shared" si="0"/>
        <v>50</v>
      </c>
      <c r="G42" s="61" t="str">
        <f>IF(B42="","",IF(E42&gt;D42,"Over Budget",IF(D42=0,"On Track",IF(E42/D42&gt;=0.9,"Near Limit","On Track"))))</f>
        <v>On Track</v>
      </c>
      <c r="H42" s="2"/>
      <c r="N42" s="2"/>
      <c r="O42" s="2"/>
      <c r="P42" s="2"/>
    </row>
    <row r="43" spans="2:16" ht="22" customHeight="1">
      <c r="B43" s="251" t="str">
        <f>'Monthly Budget'!F19</f>
        <v>Savings</v>
      </c>
      <c r="C43" s="251"/>
      <c r="D43" s="62">
        <f>'Monthly Budget'!G19</f>
        <v>750</v>
      </c>
      <c r="E43" s="62">
        <f>SUMIFS('Expense Tracker'!$F$12:$F$311,'Expense Tracker'!$D$12:$D$311,B43)</f>
        <v>500</v>
      </c>
      <c r="F43" s="62">
        <f t="shared" si="0"/>
        <v>250</v>
      </c>
      <c r="G43" s="61" t="str">
        <f>IF(B43="","",IF(E43&gt;D43,"Over Budget",IF(D43=0,"On Track",IF(E43/D43&gt;=0.9,"Near Limit","On Track"))))</f>
        <v>On Track</v>
      </c>
      <c r="H43" s="2"/>
      <c r="I43" s="205" t="s">
        <v>146</v>
      </c>
      <c r="J43" s="206"/>
      <c r="K43" s="206"/>
      <c r="L43" s="206"/>
      <c r="M43" s="207"/>
    </row>
    <row r="44" spans="2:16" ht="22" customHeight="1">
      <c r="B44" s="251" t="str">
        <f>'Monthly Budget'!F20</f>
        <v>Subscriptions</v>
      </c>
      <c r="C44" s="251"/>
      <c r="D44" s="62">
        <f>'Monthly Budget'!G20</f>
        <v>90</v>
      </c>
      <c r="E44" s="62">
        <f>SUMIFS('Expense Tracker'!$F$12:$F$311,'Expense Tracker'!$D$12:$D$311,B44)</f>
        <v>35</v>
      </c>
      <c r="F44" s="62">
        <f t="shared" si="0"/>
        <v>55</v>
      </c>
      <c r="G44" s="61" t="str">
        <f>IF(B44="","",IF(E44&gt;D44,"Over Budget",IF(D44=0,"On Track",IF(E44/D44&gt;=0.9,"Near Limit","On Track"))))</f>
        <v>On Track</v>
      </c>
      <c r="H44" s="2"/>
      <c r="I44" s="216" t="str">
        <f>IF(COUNTIF($G$36:$G$52,"Over Budget")=0,"No over-budget categories. Great control.","Attention: "&amp;COUNTIF($G$36:$G$52,"Over Budget")&amp;" categories are over budget. Review red rows in the category table.")</f>
        <v>Attention: 1 categories are over budget. Review red rows in the category table.</v>
      </c>
      <c r="J44" s="216"/>
      <c r="K44" s="216"/>
      <c r="L44" s="216"/>
      <c r="M44" s="216"/>
    </row>
    <row r="45" spans="2:16" ht="22" customHeight="1">
      <c r="B45" s="251" t="str">
        <f>'Monthly Budget'!F21</f>
        <v>Dining Out</v>
      </c>
      <c r="C45" s="251"/>
      <c r="D45" s="62">
        <f>'Monthly Budget'!G21</f>
        <v>300</v>
      </c>
      <c r="E45" s="62">
        <f>SUMIFS('Expense Tracker'!$F$12:$F$311,'Expense Tracker'!$D$12:$D$311,B45)</f>
        <v>196</v>
      </c>
      <c r="F45" s="62">
        <f t="shared" si="0"/>
        <v>104</v>
      </c>
      <c r="G45" s="61" t="str">
        <f>IF(B45="","",IF(E45&gt;D45,"Over Budget",IF(D45=0,"On Track",IF(E45/D45&gt;=0.9,"Near Limit","On Track"))))</f>
        <v>On Track</v>
      </c>
      <c r="H45" s="2"/>
      <c r="I45" s="217"/>
      <c r="J45" s="217"/>
      <c r="K45" s="217"/>
      <c r="L45" s="217"/>
      <c r="M45" s="217"/>
    </row>
    <row r="46" spans="2:16" ht="22" customHeight="1">
      <c r="B46" s="251" t="str">
        <f>'Monthly Budget'!F22</f>
        <v>Entertainment</v>
      </c>
      <c r="C46" s="251"/>
      <c r="D46" s="62">
        <f>'Monthly Budget'!G22</f>
        <v>200</v>
      </c>
      <c r="E46" s="62">
        <f>SUMIFS('Expense Tracker'!$F$12:$F$311,'Expense Tracker'!$D$12:$D$311,B46)</f>
        <v>36</v>
      </c>
      <c r="F46" s="62">
        <f t="shared" si="0"/>
        <v>164</v>
      </c>
      <c r="G46" s="61" t="str">
        <f>IF(B46="","",IF(E46&gt;D46,"Over Budget",IF(D46=0,"On Track",IF(E46/D46&gt;=0.9,"Near Limit","On Track"))))</f>
        <v>On Track</v>
      </c>
      <c r="H46" s="2"/>
      <c r="I46" s="217"/>
      <c r="J46" s="217"/>
      <c r="K46" s="217"/>
      <c r="L46" s="217"/>
      <c r="M46" s="217"/>
    </row>
    <row r="47" spans="2:16" ht="22" customHeight="1">
      <c r="B47" s="251" t="str">
        <f>'Monthly Budget'!F23</f>
        <v>Shopping</v>
      </c>
      <c r="C47" s="251"/>
      <c r="D47" s="62">
        <f>'Monthly Budget'!G23</f>
        <v>250</v>
      </c>
      <c r="E47" s="62">
        <f>SUMIFS('Expense Tracker'!$F$12:$F$311,'Expense Tracker'!$D$12:$D$311,B47)</f>
        <v>125</v>
      </c>
      <c r="F47" s="62">
        <f t="shared" si="0"/>
        <v>125</v>
      </c>
      <c r="G47" s="61" t="str">
        <f>IF(B47="","",IF(E47&gt;D47,"Over Budget",IF(D47=0,"On Track",IF(E47/D47&gt;=0.9,"Near Limit","On Track"))))</f>
        <v>On Track</v>
      </c>
      <c r="H47" s="2"/>
      <c r="I47" s="3"/>
      <c r="J47" s="3"/>
      <c r="K47" s="3"/>
      <c r="L47" s="3"/>
      <c r="M47" s="3"/>
      <c r="N47" s="2"/>
      <c r="O47" s="2"/>
      <c r="P47" s="2"/>
    </row>
    <row r="48" spans="2:16" ht="22" customHeight="1">
      <c r="B48" s="251" t="str">
        <f>'Monthly Budget'!F24</f>
        <v>Education</v>
      </c>
      <c r="C48" s="251"/>
      <c r="D48" s="62">
        <f>'Monthly Budget'!G24</f>
        <v>100</v>
      </c>
      <c r="E48" s="62">
        <f>SUMIFS('Expense Tracker'!$F$12:$F$311,'Expense Tracker'!$D$12:$D$311,B48)</f>
        <v>81</v>
      </c>
      <c r="F48" s="62">
        <f t="shared" si="0"/>
        <v>19</v>
      </c>
      <c r="G48" s="61" t="str">
        <f>IF(B48="","",IF(E48&gt;D48,"Over Budget",IF(D48=0,"On Track",IF(E48/D48&gt;=0.9,"Near Limit","On Track"))))</f>
        <v>On Track</v>
      </c>
      <c r="H48" s="2"/>
    </row>
    <row r="49" spans="2:16" ht="22" customHeight="1">
      <c r="B49" s="251" t="str">
        <f>'Monthly Budget'!F25</f>
        <v>Personal Care</v>
      </c>
      <c r="C49" s="251"/>
      <c r="D49" s="62">
        <f>'Monthly Budget'!G25</f>
        <v>120</v>
      </c>
      <c r="E49" s="62">
        <f>SUMIFS('Expense Tracker'!$F$12:$F$311,'Expense Tracker'!$D$12:$D$311,B49)</f>
        <v>30</v>
      </c>
      <c r="F49" s="62">
        <f t="shared" si="0"/>
        <v>90</v>
      </c>
      <c r="G49" s="61" t="str">
        <f>IF(B49="","",IF(E49&gt;D49,"Over Budget",IF(D49=0,"On Track",IF(E49/D49&gt;=0.9,"Near Limit","On Track"))))</f>
        <v>On Track</v>
      </c>
      <c r="H49" s="2"/>
      <c r="I49" s="205" t="s">
        <v>147</v>
      </c>
      <c r="J49" s="206"/>
      <c r="K49" s="206"/>
      <c r="L49" s="206"/>
      <c r="M49" s="207"/>
    </row>
    <row r="50" spans="2:16" ht="22" customHeight="1">
      <c r="B50" s="251" t="str">
        <f>'Monthly Budget'!F26</f>
        <v>Travel</v>
      </c>
      <c r="C50" s="251"/>
      <c r="D50" s="62">
        <f>'Monthly Budget'!G26</f>
        <v>200</v>
      </c>
      <c r="E50" s="62">
        <f>SUMIFS('Expense Tracker'!$F$12:$F$311,'Expense Tracker'!$D$12:$D$311,B50)</f>
        <v>90</v>
      </c>
      <c r="F50" s="62">
        <f t="shared" si="0"/>
        <v>110</v>
      </c>
      <c r="G50" s="61" t="str">
        <f>IF(B50="","",IF(E50&gt;D50,"Over Budget",IF(D50=0,"On Track",IF(E50/D50&gt;=0.9,"Near Limit","On Track"))))</f>
        <v>On Track</v>
      </c>
      <c r="H50" s="2"/>
      <c r="I50" s="208" t="str">
        <f>IF($L$7&gt;=80,"Excellent overall budget health. Keep tracking daily expenses and protect your savings rate.",IF($L$7&gt;=60,"Good month so far. Review near-limit categories before they become overspending.",IF($L$7&gt;=40,"Needs attention. Reduce discretionary spending and review the largest categories.","High risk. Expenses or overspending are putting the month under pressure.")))</f>
        <v>Excellent overall budget health. Keep tracking daily expenses and protect your savings rate.</v>
      </c>
      <c r="J50" s="208"/>
      <c r="K50" s="208"/>
      <c r="L50" s="208"/>
      <c r="M50" s="208"/>
    </row>
    <row r="51" spans="2:16" ht="22" customHeight="1">
      <c r="B51" s="251" t="str">
        <f>'Monthly Budget'!F27</f>
        <v>Gifts &amp; Donations</v>
      </c>
      <c r="C51" s="251"/>
      <c r="D51" s="62">
        <f>'Monthly Budget'!G27</f>
        <v>100</v>
      </c>
      <c r="E51" s="62">
        <f>SUMIFS('Expense Tracker'!$F$12:$F$311,'Expense Tracker'!$D$12:$D$311,B51)</f>
        <v>60</v>
      </c>
      <c r="F51" s="62">
        <f t="shared" si="0"/>
        <v>40</v>
      </c>
      <c r="G51" s="61" t="str">
        <f>IF(B51="","",IF(E51&gt;D51,"Over Budget",IF(D51=0,"On Track",IF(E51/D51&gt;=0.9,"Near Limit","On Track"))))</f>
        <v>On Track</v>
      </c>
      <c r="H51" s="2"/>
      <c r="I51" s="152"/>
      <c r="J51" s="152"/>
      <c r="K51" s="152"/>
      <c r="L51" s="152"/>
      <c r="M51" s="152"/>
    </row>
    <row r="52" spans="2:16" ht="22" customHeight="1">
      <c r="B52" s="251" t="str">
        <f>'Monthly Budget'!F28</f>
        <v>Miscellaneous</v>
      </c>
      <c r="C52" s="251"/>
      <c r="D52" s="62">
        <f>'Monthly Budget'!G28</f>
        <v>150</v>
      </c>
      <c r="E52" s="62">
        <f>SUMIFS('Expense Tracker'!$F$12:$F$311,'Expense Tracker'!$D$12:$D$311,B52)</f>
        <v>74</v>
      </c>
      <c r="F52" s="62">
        <f t="shared" ref="F52" si="1">D52-E52</f>
        <v>76</v>
      </c>
      <c r="G52" s="61" t="str">
        <f>IF(B52="","",IF(E52&gt;D52,"Over Budget",IF(D52=0,"On Track",IF(E52/D52&gt;=0.9,"Near Limit","On Track"))))</f>
        <v>On Track</v>
      </c>
      <c r="H52" s="2"/>
      <c r="I52" s="152"/>
      <c r="J52" s="152"/>
      <c r="K52" s="152"/>
      <c r="L52" s="152"/>
      <c r="M52" s="152"/>
      <c r="N52" s="2"/>
      <c r="O52" s="2"/>
      <c r="P52" s="2"/>
    </row>
    <row r="53" spans="2:16" ht="22" customHeight="1">
      <c r="B53" s="2"/>
      <c r="C53" s="2"/>
      <c r="D53" s="2"/>
      <c r="E53" s="2"/>
      <c r="F53" s="2"/>
      <c r="G53" s="2"/>
      <c r="H53" s="2"/>
      <c r="I53" s="2"/>
      <c r="J53" s="2"/>
      <c r="K53" s="2"/>
      <c r="L53" s="2"/>
      <c r="M53" s="2"/>
      <c r="N53" s="2"/>
      <c r="O53" s="2"/>
      <c r="P53" s="2"/>
    </row>
    <row r="54" spans="2:16" s="30" customFormat="1" ht="30" customHeight="1">
      <c r="B54" s="211" t="s">
        <v>148</v>
      </c>
      <c r="C54" s="212"/>
      <c r="D54" s="212"/>
      <c r="E54" s="212"/>
      <c r="F54" s="212"/>
      <c r="G54" s="212"/>
      <c r="H54" s="212"/>
      <c r="I54" s="212"/>
      <c r="J54" s="212"/>
      <c r="K54" s="212"/>
      <c r="L54" s="212"/>
      <c r="M54" s="213"/>
      <c r="N54" s="8"/>
      <c r="O54" s="8"/>
      <c r="P54" s="8"/>
    </row>
    <row r="55" spans="2:16" ht="22" customHeight="1">
      <c r="B55" s="201" t="s">
        <v>149</v>
      </c>
      <c r="C55" s="201"/>
      <c r="D55" s="201"/>
      <c r="E55" s="203">
        <f>IFERROR($F$7/$B$7,0)</f>
        <v>0.27886178861788619</v>
      </c>
      <c r="F55" s="203"/>
      <c r="G55" s="203"/>
      <c r="H55" s="203"/>
      <c r="I55" s="203"/>
      <c r="J55" s="203"/>
      <c r="K55" s="203"/>
      <c r="L55" s="203"/>
      <c r="M55" s="203"/>
      <c r="N55" s="2"/>
      <c r="O55" s="2"/>
      <c r="P55" s="2"/>
    </row>
    <row r="56" spans="2:16" ht="22" customHeight="1">
      <c r="B56" s="202"/>
      <c r="C56" s="202"/>
      <c r="D56" s="202"/>
      <c r="E56" s="204"/>
      <c r="F56" s="204"/>
      <c r="G56" s="204"/>
      <c r="H56" s="204"/>
      <c r="I56" s="204"/>
      <c r="J56" s="204"/>
      <c r="K56" s="204"/>
      <c r="L56" s="204"/>
      <c r="M56" s="204"/>
      <c r="N56" s="2"/>
      <c r="O56" s="2"/>
      <c r="P56" s="2"/>
    </row>
    <row r="57" spans="2:16" ht="22" customHeight="1">
      <c r="B57" s="2"/>
      <c r="C57" s="2"/>
      <c r="D57" s="2"/>
      <c r="E57" s="2"/>
      <c r="F57" s="2"/>
      <c r="G57" s="2"/>
      <c r="H57" s="2"/>
      <c r="I57" s="2"/>
      <c r="J57" s="2"/>
      <c r="K57" s="2"/>
      <c r="L57" s="2"/>
      <c r="M57" s="2"/>
      <c r="N57" s="2"/>
      <c r="O57" s="2"/>
      <c r="P57" s="2"/>
    </row>
    <row r="58" spans="2:16" ht="22" customHeight="1">
      <c r="B58" s="2"/>
      <c r="C58" s="2"/>
      <c r="D58" s="2"/>
      <c r="E58" s="2"/>
      <c r="F58" s="2"/>
      <c r="G58" s="2"/>
      <c r="H58" s="2"/>
      <c r="I58" s="2"/>
      <c r="J58" s="2"/>
      <c r="K58" s="2"/>
      <c r="L58" s="2"/>
      <c r="M58" s="2"/>
      <c r="N58" s="2"/>
      <c r="O58" s="2"/>
      <c r="P58" s="2"/>
    </row>
    <row r="59" spans="2:16" ht="22" customHeight="1">
      <c r="B59" s="2"/>
      <c r="C59" s="2"/>
      <c r="D59" s="2"/>
      <c r="E59" s="2"/>
      <c r="F59" s="2"/>
      <c r="G59" s="2"/>
      <c r="H59" s="2"/>
      <c r="I59" s="2"/>
      <c r="J59" s="2"/>
      <c r="K59" s="2"/>
      <c r="L59" s="2"/>
      <c r="M59" s="2"/>
      <c r="N59" s="2"/>
      <c r="O59" s="2"/>
      <c r="P59" s="2"/>
    </row>
    <row r="60" spans="2:16" ht="22" customHeight="1">
      <c r="B60" s="2"/>
      <c r="C60" s="2"/>
      <c r="D60" s="2"/>
      <c r="E60" s="2"/>
      <c r="F60" s="2"/>
      <c r="G60" s="2"/>
      <c r="H60" s="2"/>
      <c r="I60" s="2"/>
      <c r="J60" s="2"/>
      <c r="K60" s="2"/>
      <c r="L60" s="2"/>
      <c r="M60" s="2"/>
      <c r="N60" s="2"/>
      <c r="O60" s="2"/>
      <c r="P60" s="2"/>
    </row>
    <row r="61" spans="2:16" ht="22" customHeight="1">
      <c r="B61" s="2"/>
      <c r="C61" s="2"/>
      <c r="D61" s="2"/>
      <c r="E61" s="2"/>
      <c r="F61" s="2"/>
      <c r="G61" s="2"/>
      <c r="H61" s="2"/>
      <c r="I61" s="2"/>
      <c r="J61" s="2"/>
      <c r="K61" s="2"/>
      <c r="L61" s="2"/>
      <c r="M61" s="2"/>
      <c r="N61" s="2"/>
      <c r="O61" s="2"/>
      <c r="P61" s="2"/>
    </row>
    <row r="62" spans="2:16" ht="22" customHeight="1">
      <c r="B62" s="2"/>
      <c r="C62" s="2"/>
      <c r="D62" s="2"/>
      <c r="E62" s="2"/>
      <c r="F62" s="2"/>
      <c r="G62" s="2"/>
      <c r="H62" s="2"/>
      <c r="I62" s="2"/>
      <c r="J62" s="2"/>
      <c r="K62" s="2"/>
      <c r="L62" s="2"/>
      <c r="M62" s="2"/>
      <c r="N62" s="2"/>
      <c r="O62" s="2"/>
      <c r="P62" s="2"/>
    </row>
    <row r="63" spans="2:16" ht="22" customHeight="1">
      <c r="B63" s="2"/>
      <c r="C63" s="2"/>
      <c r="D63" s="2"/>
      <c r="E63" s="2"/>
      <c r="F63" s="2"/>
      <c r="G63" s="2"/>
      <c r="H63" s="2"/>
      <c r="I63" s="2"/>
      <c r="J63" s="2"/>
      <c r="K63" s="2"/>
      <c r="L63" s="2"/>
      <c r="M63" s="2"/>
      <c r="N63" s="2"/>
      <c r="O63" s="2"/>
      <c r="P63" s="2"/>
    </row>
    <row r="64" spans="2:16" ht="22" customHeight="1">
      <c r="B64" s="2"/>
      <c r="C64" s="2"/>
      <c r="D64" s="2"/>
      <c r="E64" s="2"/>
      <c r="F64" s="2"/>
      <c r="G64" s="2"/>
      <c r="H64" s="2"/>
      <c r="I64" s="2"/>
      <c r="J64" s="2"/>
      <c r="K64" s="2"/>
      <c r="L64" s="2"/>
      <c r="M64" s="2"/>
      <c r="N64" s="2"/>
      <c r="O64" s="2"/>
      <c r="P64" s="2"/>
    </row>
    <row r="65" spans="2:16" ht="22" customHeight="1">
      <c r="B65" s="2"/>
      <c r="C65" s="2"/>
      <c r="D65" s="2"/>
      <c r="E65" s="2"/>
      <c r="F65" s="2"/>
      <c r="G65" s="2"/>
      <c r="H65" s="2"/>
      <c r="I65" s="2"/>
      <c r="J65" s="2"/>
      <c r="K65" s="2"/>
      <c r="L65" s="2"/>
      <c r="M65" s="2"/>
      <c r="N65" s="2"/>
      <c r="O65" s="2"/>
      <c r="P65" s="2"/>
    </row>
    <row r="66" spans="2:16" ht="22" customHeight="1">
      <c r="B66" s="2"/>
      <c r="C66" s="2"/>
      <c r="D66" s="2"/>
      <c r="E66" s="2"/>
      <c r="F66" s="2"/>
      <c r="G66" s="2"/>
      <c r="H66" s="2"/>
      <c r="I66" s="2"/>
      <c r="J66" s="2"/>
      <c r="K66" s="2"/>
      <c r="L66" s="2"/>
      <c r="M66" s="2"/>
      <c r="N66" s="2"/>
      <c r="O66" s="2"/>
      <c r="P66" s="2"/>
    </row>
    <row r="67" spans="2:16" ht="22" customHeight="1">
      <c r="B67" s="2"/>
      <c r="C67" s="2"/>
      <c r="D67" s="2"/>
      <c r="E67" s="2"/>
      <c r="F67" s="2"/>
      <c r="G67" s="2"/>
      <c r="H67" s="2"/>
      <c r="I67" s="2"/>
      <c r="J67" s="2"/>
      <c r="K67" s="2"/>
      <c r="L67" s="2"/>
      <c r="M67" s="2"/>
      <c r="N67" s="2"/>
      <c r="O67" s="2"/>
      <c r="P67" s="2"/>
    </row>
    <row r="68" spans="2:16" ht="22" customHeight="1">
      <c r="B68" s="2"/>
      <c r="C68" s="2"/>
      <c r="D68" s="2"/>
      <c r="E68" s="2"/>
      <c r="F68" s="2"/>
      <c r="G68" s="2"/>
      <c r="H68" s="2"/>
      <c r="I68" s="2"/>
      <c r="J68" s="2"/>
      <c r="K68" s="2"/>
      <c r="L68" s="2"/>
      <c r="M68" s="2"/>
      <c r="N68" s="2"/>
      <c r="O68" s="2"/>
      <c r="P68" s="2"/>
    </row>
    <row r="69" spans="2:16" ht="22" customHeight="1">
      <c r="B69" s="2"/>
      <c r="C69" s="2"/>
      <c r="D69" s="2"/>
      <c r="E69" s="2"/>
      <c r="F69" s="2"/>
      <c r="G69" s="2"/>
      <c r="H69" s="2"/>
      <c r="I69" s="2"/>
      <c r="J69" s="2"/>
      <c r="K69" s="2"/>
      <c r="L69" s="2"/>
      <c r="M69" s="2"/>
      <c r="N69" s="2"/>
      <c r="O69" s="2"/>
      <c r="P69" s="2"/>
    </row>
    <row r="70" spans="2:16" ht="22" customHeight="1">
      <c r="B70" s="2"/>
      <c r="C70" s="2"/>
      <c r="D70" s="2"/>
      <c r="E70" s="2"/>
      <c r="F70" s="2"/>
      <c r="G70" s="2"/>
      <c r="H70" s="2"/>
      <c r="I70" s="2"/>
      <c r="J70" s="2"/>
      <c r="K70" s="2"/>
      <c r="L70" s="2"/>
      <c r="M70" s="2"/>
      <c r="N70" s="2"/>
      <c r="O70" s="2"/>
      <c r="P70" s="2"/>
    </row>
    <row r="71" spans="2:16" ht="22" customHeight="1">
      <c r="B71" s="2"/>
      <c r="C71" s="2"/>
      <c r="D71" s="2"/>
      <c r="E71" s="2"/>
      <c r="F71" s="2"/>
      <c r="G71" s="2"/>
      <c r="H71" s="2"/>
      <c r="I71" s="2"/>
      <c r="J71" s="2"/>
      <c r="K71" s="2"/>
      <c r="L71" s="2"/>
      <c r="M71" s="2"/>
      <c r="N71" s="2"/>
      <c r="O71" s="2"/>
      <c r="P71" s="2"/>
    </row>
    <row r="72" spans="2:16" ht="22" customHeight="1">
      <c r="B72" s="2"/>
      <c r="C72" s="2"/>
      <c r="D72" s="2"/>
      <c r="E72" s="2"/>
      <c r="F72" s="2"/>
      <c r="G72" s="2"/>
      <c r="H72" s="2"/>
      <c r="I72" s="2"/>
      <c r="J72" s="2"/>
      <c r="K72" s="2"/>
      <c r="L72" s="2"/>
      <c r="M72" s="2"/>
      <c r="N72" s="2"/>
      <c r="O72" s="2"/>
      <c r="P72" s="2"/>
    </row>
    <row r="73" spans="2:16" ht="22" customHeight="1">
      <c r="B73" s="2"/>
      <c r="C73" s="2"/>
      <c r="D73" s="2"/>
      <c r="E73" s="2"/>
      <c r="F73" s="2"/>
      <c r="G73" s="2"/>
      <c r="H73" s="2"/>
      <c r="I73" s="2"/>
      <c r="J73" s="2"/>
      <c r="K73" s="2"/>
      <c r="L73" s="2"/>
      <c r="M73" s="2"/>
      <c r="N73" s="2"/>
      <c r="O73" s="2"/>
      <c r="P73" s="2"/>
    </row>
    <row r="74" spans="2:16" ht="22" customHeight="1">
      <c r="B74" s="2"/>
      <c r="C74" s="2"/>
      <c r="D74" s="2"/>
      <c r="E74" s="2"/>
      <c r="F74" s="2"/>
      <c r="G74" s="2"/>
      <c r="H74" s="2"/>
      <c r="I74" s="2"/>
      <c r="J74" s="2"/>
      <c r="K74" s="2"/>
      <c r="L74" s="2"/>
      <c r="M74" s="2"/>
      <c r="N74" s="2"/>
      <c r="O74" s="2"/>
      <c r="P74" s="2"/>
    </row>
    <row r="75" spans="2:16" ht="22" customHeight="1">
      <c r="B75" s="2"/>
      <c r="C75" s="2"/>
      <c r="D75" s="2"/>
      <c r="E75" s="2"/>
      <c r="F75" s="2"/>
      <c r="G75" s="2"/>
      <c r="H75" s="2"/>
      <c r="I75" s="2"/>
      <c r="J75" s="2"/>
      <c r="K75" s="2"/>
      <c r="L75" s="2"/>
      <c r="M75" s="2"/>
      <c r="N75" s="2"/>
      <c r="O75" s="2"/>
      <c r="P75" s="2"/>
    </row>
    <row r="76" spans="2:16" ht="22" customHeight="1">
      <c r="B76" s="2"/>
      <c r="C76" s="2"/>
      <c r="D76" s="2"/>
      <c r="E76" s="2"/>
      <c r="F76" s="2"/>
      <c r="G76" s="2"/>
      <c r="H76" s="2"/>
      <c r="I76" s="2"/>
      <c r="J76" s="2"/>
      <c r="K76" s="2"/>
      <c r="L76" s="2"/>
      <c r="M76" s="2"/>
      <c r="N76" s="2"/>
      <c r="O76" s="2"/>
      <c r="P76" s="2"/>
    </row>
    <row r="77" spans="2:16" ht="22" customHeight="1">
      <c r="B77" s="2"/>
      <c r="C77" s="2"/>
      <c r="D77" s="2"/>
      <c r="E77" s="2"/>
      <c r="F77" s="2"/>
      <c r="G77" s="2"/>
      <c r="H77" s="2"/>
      <c r="I77" s="2"/>
      <c r="J77" s="2"/>
      <c r="K77" s="2"/>
      <c r="L77" s="2"/>
      <c r="M77" s="2"/>
      <c r="N77" s="2"/>
      <c r="O77" s="2"/>
      <c r="P77" s="2"/>
    </row>
  </sheetData>
  <mergeCells count="67">
    <mergeCell ref="B51:C51"/>
    <mergeCell ref="B52:C52"/>
    <mergeCell ref="B46:C46"/>
    <mergeCell ref="B47:C47"/>
    <mergeCell ref="B48:C48"/>
    <mergeCell ref="B49:C49"/>
    <mergeCell ref="B50:C50"/>
    <mergeCell ref="B41:C41"/>
    <mergeCell ref="B42:C42"/>
    <mergeCell ref="B43:C43"/>
    <mergeCell ref="B44:C44"/>
    <mergeCell ref="B45:C45"/>
    <mergeCell ref="B23:G32"/>
    <mergeCell ref="B11:I21"/>
    <mergeCell ref="I44:M46"/>
    <mergeCell ref="K20:L20"/>
    <mergeCell ref="K21:L21"/>
    <mergeCell ref="I23:M32"/>
    <mergeCell ref="K13:L13"/>
    <mergeCell ref="K12:L12"/>
    <mergeCell ref="K15:L15"/>
    <mergeCell ref="K16:L16"/>
    <mergeCell ref="K17:L17"/>
    <mergeCell ref="K18:L18"/>
    <mergeCell ref="K19:L19"/>
    <mergeCell ref="B35:C35"/>
    <mergeCell ref="B36:C36"/>
    <mergeCell ref="B37:C37"/>
    <mergeCell ref="B55:D56"/>
    <mergeCell ref="E55:M56"/>
    <mergeCell ref="I34:M34"/>
    <mergeCell ref="I43:M43"/>
    <mergeCell ref="B34:G34"/>
    <mergeCell ref="I50:M52"/>
    <mergeCell ref="J38:L38"/>
    <mergeCell ref="J39:L39"/>
    <mergeCell ref="J40:L40"/>
    <mergeCell ref="I49:M49"/>
    <mergeCell ref="B54:M54"/>
    <mergeCell ref="J36:L36"/>
    <mergeCell ref="J37:L37"/>
    <mergeCell ref="B38:C38"/>
    <mergeCell ref="B39:C39"/>
    <mergeCell ref="B40:C40"/>
    <mergeCell ref="J9:K9"/>
    <mergeCell ref="K14:L14"/>
    <mergeCell ref="J35:L35"/>
    <mergeCell ref="L6:M6"/>
    <mergeCell ref="L7:M8"/>
    <mergeCell ref="L9:M9"/>
    <mergeCell ref="K11:L11"/>
    <mergeCell ref="B6:C6"/>
    <mergeCell ref="B7:C8"/>
    <mergeCell ref="B9:C9"/>
    <mergeCell ref="B2:L3"/>
    <mergeCell ref="M2:M3"/>
    <mergeCell ref="F7:G8"/>
    <mergeCell ref="F9:G9"/>
    <mergeCell ref="H6:I6"/>
    <mergeCell ref="D6:E6"/>
    <mergeCell ref="D7:E8"/>
    <mergeCell ref="D9:E9"/>
    <mergeCell ref="F6:G6"/>
    <mergeCell ref="H7:I8"/>
    <mergeCell ref="H9:I9"/>
    <mergeCell ref="J6:K6"/>
    <mergeCell ref="J7:K8"/>
  </mergeCells>
  <conditionalFormatting sqref="F36:F52">
    <cfRule type="cellIs" dxfId="15" priority="6" operator="lessThan">
      <formula>0</formula>
    </cfRule>
  </conditionalFormatting>
  <conditionalFormatting sqref="E55:M56">
    <cfRule type="dataBar" priority="15">
      <dataBar>
        <cfvo type="min"/>
        <cfvo type="max"/>
        <color theme="6" tint="0.79998168889431442"/>
      </dataBar>
      <extLst>
        <ext xmlns:x14="http://schemas.microsoft.com/office/spreadsheetml/2009/9/main" uri="{B025F937-C7B1-47D3-B67F-A62EFF666E3E}">
          <x14:id>{DB091E20-19F2-B742-A9FC-8B049DFBD9A0}</x14:id>
        </ext>
      </extLst>
    </cfRule>
  </conditionalFormatting>
  <conditionalFormatting sqref="G7">
    <cfRule type="cellIs" dxfId="14" priority="7" operator="lessThan">
      <formula>0</formula>
    </cfRule>
    <cfRule type="cellIs" dxfId="13" priority="8" operator="greaterThanOrEqual">
      <formula>0</formula>
    </cfRule>
  </conditionalFormatting>
  <conditionalFormatting sqref="G36:G52">
    <cfRule type="containsText" dxfId="12" priority="3" operator="containsText" text="Over Budget"/>
    <cfRule type="containsText" dxfId="11" priority="4" operator="containsText" text="Near Limit"/>
    <cfRule type="containsText" dxfId="10" priority="5" operator="containsText" text="On Track"/>
  </conditionalFormatting>
  <conditionalFormatting sqref="I7">
    <cfRule type="cellIs" dxfId="9" priority="9" operator="lessThan">
      <formula>0</formula>
    </cfRule>
    <cfRule type="cellIs" dxfId="8" priority="10" operator="greaterThanOrEqual">
      <formula>0</formula>
    </cfRule>
  </conditionalFormatting>
  <conditionalFormatting sqref="M7">
    <cfRule type="cellIs" dxfId="7" priority="11" operator="lessThan">
      <formula>40</formula>
    </cfRule>
    <cfRule type="expression" dxfId="6" priority="12">
      <formula>AND(M7&gt;=40,M7&lt;=79)</formula>
    </cfRule>
    <cfRule type="cellIs" dxfId="5" priority="13" operator="greaterThanOrEqual">
      <formula>80</formula>
    </cfRule>
  </conditionalFormatting>
  <conditionalFormatting sqref="M14">
    <cfRule type="expression" dxfId="4" priority="1">
      <formula xml:space="preserve"> $M$13 &lt; $M$12</formula>
    </cfRule>
    <cfRule type="expression" dxfId="3" priority="2">
      <formula xml:space="preserve"> $M$13 &gt; $M$12</formula>
    </cfRule>
  </conditionalFormatting>
  <pageMargins left="0.25" right="0.25" top="0.25" bottom="0.25" header="0" footer="0"/>
  <pageSetup scale="60"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B091E20-19F2-B742-A9FC-8B049DFBD9A0}">
            <x14:dataBar>
              <x14:cfvo type="min"/>
              <x14:cfvo type="max"/>
              <x14:negativeFillColor auto="1"/>
              <x14:axisColor auto="1"/>
            </x14:dataBar>
          </x14:cfRule>
          <xm:sqref>E55:M56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47"/>
  <sheetViews>
    <sheetView showGridLines="0" zoomScale="80" zoomScaleNormal="80" workbookViewId="0"/>
  </sheetViews>
  <sheetFormatPr defaultColWidth="20.58203125" defaultRowHeight="22" customHeight="1"/>
  <cols>
    <col min="1" max="1" width="2.58203125" style="14" customWidth="1"/>
    <col min="2" max="7" width="19.58203125" style="14" customWidth="1"/>
    <col min="8" max="8" width="2.58203125" style="14" customWidth="1"/>
    <col min="9" max="16384" width="20.58203125" style="14"/>
  </cols>
  <sheetData>
    <row r="1" spans="2:9" ht="10" customHeight="1"/>
    <row r="2" spans="2:9" ht="25" customHeight="1">
      <c r="B2" s="219" t="s">
        <v>169</v>
      </c>
      <c r="C2" s="219"/>
      <c r="D2" s="219"/>
      <c r="E2" s="219"/>
      <c r="F2" s="219"/>
      <c r="G2" s="124"/>
      <c r="H2" s="74"/>
      <c r="I2" s="74"/>
    </row>
    <row r="3" spans="2:9" ht="25" customHeight="1">
      <c r="B3" s="219"/>
      <c r="C3" s="219"/>
      <c r="D3" s="219"/>
      <c r="E3" s="219"/>
      <c r="F3" s="219"/>
      <c r="G3" s="124"/>
      <c r="H3" s="74"/>
      <c r="I3" s="74"/>
    </row>
    <row r="4" spans="2:9" ht="22" customHeight="1">
      <c r="B4" s="75" t="str">
        <f>Settings!$C$8&amp;" "&amp;Settings!$C$9&amp;"  •  Do The Calculation"</f>
        <v>June 2026  •  Do The Calculation</v>
      </c>
      <c r="C4" s="75"/>
      <c r="D4" s="75"/>
      <c r="E4" s="75"/>
      <c r="F4" s="75"/>
      <c r="G4" s="75"/>
      <c r="H4" s="75"/>
      <c r="I4" s="75"/>
    </row>
    <row r="5" spans="2:9" ht="22" customHeight="1">
      <c r="B5" s="5"/>
      <c r="C5" s="5"/>
      <c r="D5" s="5"/>
      <c r="E5" s="5"/>
      <c r="F5" s="5"/>
      <c r="G5" s="5"/>
      <c r="H5" s="5"/>
      <c r="I5" s="5"/>
    </row>
    <row r="6" spans="2:9" s="24" customFormat="1" ht="25" customHeight="1">
      <c r="B6" s="41" t="s">
        <v>77</v>
      </c>
      <c r="C6" s="42" t="s">
        <v>150</v>
      </c>
      <c r="D6" s="42" t="s">
        <v>136</v>
      </c>
      <c r="E6" s="42" t="s">
        <v>137</v>
      </c>
      <c r="F6" s="42" t="s">
        <v>138</v>
      </c>
      <c r="G6" s="43" t="s">
        <v>151</v>
      </c>
      <c r="H6" s="1"/>
      <c r="I6" s="1"/>
    </row>
    <row r="7" spans="2:9" s="69" customFormat="1" ht="45" customHeight="1">
      <c r="B7" s="70">
        <f>'Monthly Budget'!$D$43</f>
        <v>6150</v>
      </c>
      <c r="C7" s="70">
        <f>'Monthly Budget'!$D$44</f>
        <v>5890</v>
      </c>
      <c r="D7" s="70">
        <f>'Expense Tracker'!$C$5</f>
        <v>4435</v>
      </c>
      <c r="E7" s="70">
        <f>B7-D7</f>
        <v>1715</v>
      </c>
      <c r="F7" s="71">
        <f>IFERROR(E7/B7,0)</f>
        <v>0.27886178861788619</v>
      </c>
      <c r="G7" s="72">
        <f>Dashboard!$L$7</f>
        <v>100</v>
      </c>
      <c r="H7" s="1"/>
      <c r="I7" s="1"/>
    </row>
    <row r="8" spans="2:9" ht="22" customHeight="1">
      <c r="B8" s="5"/>
      <c r="C8" s="5"/>
      <c r="D8" s="5"/>
      <c r="E8" s="5"/>
      <c r="F8" s="5"/>
      <c r="G8" s="5"/>
      <c r="H8" s="5"/>
      <c r="I8" s="5"/>
    </row>
    <row r="9" spans="2:9" ht="22" customHeight="1">
      <c r="B9" s="5"/>
      <c r="C9" s="5"/>
      <c r="D9" s="5"/>
      <c r="E9" s="5"/>
      <c r="F9" s="5"/>
      <c r="G9" s="5"/>
      <c r="H9" s="5"/>
      <c r="I9" s="5"/>
    </row>
    <row r="10" spans="2:9" ht="30" customHeight="1">
      <c r="B10" s="172" t="s">
        <v>140</v>
      </c>
      <c r="C10" s="173"/>
      <c r="D10" s="173"/>
      <c r="E10" s="173"/>
      <c r="F10" s="173"/>
      <c r="G10" s="174"/>
      <c r="H10" s="1"/>
      <c r="I10" s="1"/>
    </row>
    <row r="11" spans="2:9" ht="22" customHeight="1">
      <c r="B11" s="34" t="s">
        <v>33</v>
      </c>
      <c r="C11" s="35" t="s">
        <v>82</v>
      </c>
      <c r="D11" s="35" t="s">
        <v>141</v>
      </c>
      <c r="E11" s="35" t="s">
        <v>142</v>
      </c>
      <c r="F11" s="35" t="s">
        <v>143</v>
      </c>
      <c r="G11" s="36" t="s">
        <v>36</v>
      </c>
      <c r="H11" s="5"/>
      <c r="I11" s="5"/>
    </row>
    <row r="12" spans="2:9" ht="22" customHeight="1">
      <c r="B12" s="58" t="str">
        <f>Dashboard!B36</f>
        <v>Housing</v>
      </c>
      <c r="C12" s="59">
        <f>Dashboard!D36</f>
        <v>1500</v>
      </c>
      <c r="D12" s="59">
        <f>Dashboard!E36</f>
        <v>1500</v>
      </c>
      <c r="E12" s="59">
        <f>Dashboard!F36</f>
        <v>0</v>
      </c>
      <c r="F12" s="60">
        <f>IF(C12=0,0,D12/C12)</f>
        <v>1</v>
      </c>
      <c r="G12" s="58" t="str">
        <f>Dashboard!G36</f>
        <v>Near Limit</v>
      </c>
      <c r="H12" s="5"/>
      <c r="I12" s="5"/>
    </row>
    <row r="13" spans="2:9" ht="22" customHeight="1">
      <c r="B13" s="61" t="str">
        <f>Dashboard!B37</f>
        <v>Utilities</v>
      </c>
      <c r="C13" s="62">
        <f>Dashboard!D37</f>
        <v>250</v>
      </c>
      <c r="D13" s="62">
        <f>Dashboard!E37</f>
        <v>225</v>
      </c>
      <c r="E13" s="62">
        <f>Dashboard!F37</f>
        <v>25</v>
      </c>
      <c r="F13" s="63">
        <f>IF(C13=0,0,D13/C13)</f>
        <v>0.9</v>
      </c>
      <c r="G13" s="61" t="str">
        <f>Dashboard!G37</f>
        <v>Near Limit</v>
      </c>
      <c r="H13" s="5"/>
      <c r="I13" s="5"/>
    </row>
    <row r="14" spans="2:9" ht="22" customHeight="1">
      <c r="B14" s="61" t="str">
        <f>Dashboard!B38</f>
        <v>Groceries</v>
      </c>
      <c r="C14" s="62">
        <f>Dashboard!D38</f>
        <v>650</v>
      </c>
      <c r="D14" s="62">
        <f>Dashboard!E38</f>
        <v>672</v>
      </c>
      <c r="E14" s="62">
        <f>Dashboard!F38</f>
        <v>-22</v>
      </c>
      <c r="F14" s="63">
        <f>IF(C14=0,0,D14/C14)</f>
        <v>1.0338461538461539</v>
      </c>
      <c r="G14" s="61" t="str">
        <f>Dashboard!G38</f>
        <v>Over Budget</v>
      </c>
      <c r="H14" s="5"/>
      <c r="I14" s="5"/>
    </row>
    <row r="15" spans="2:9" ht="22" customHeight="1">
      <c r="B15" s="61" t="str">
        <f>Dashboard!B39</f>
        <v>Transportation</v>
      </c>
      <c r="C15" s="62">
        <f>Dashboard!D39</f>
        <v>350</v>
      </c>
      <c r="D15" s="62">
        <f>Dashboard!E39</f>
        <v>148</v>
      </c>
      <c r="E15" s="62">
        <f>Dashboard!F39</f>
        <v>202</v>
      </c>
      <c r="F15" s="63">
        <f>IF(C15=0,0,D15/C15)</f>
        <v>0.42285714285714288</v>
      </c>
      <c r="G15" s="61" t="str">
        <f>Dashboard!G39</f>
        <v>On Track</v>
      </c>
      <c r="H15" s="5"/>
      <c r="I15" s="5"/>
    </row>
    <row r="16" spans="2:9" ht="22" customHeight="1">
      <c r="B16" s="61" t="str">
        <f>Dashboard!B40</f>
        <v>Insurance</v>
      </c>
      <c r="C16" s="62">
        <f>Dashboard!D40</f>
        <v>280</v>
      </c>
      <c r="D16" s="62">
        <f>Dashboard!E40</f>
        <v>140</v>
      </c>
      <c r="E16" s="62">
        <f>Dashboard!F40</f>
        <v>140</v>
      </c>
      <c r="F16" s="63">
        <f>IF(C16=0,0,D16/C16)</f>
        <v>0.5</v>
      </c>
      <c r="G16" s="61" t="str">
        <f>Dashboard!G40</f>
        <v>On Track</v>
      </c>
      <c r="H16" s="5"/>
      <c r="I16" s="5"/>
    </row>
    <row r="17" spans="2:9" ht="22" customHeight="1">
      <c r="B17" s="61" t="str">
        <f>Dashboard!B41</f>
        <v>Healthcare</v>
      </c>
      <c r="C17" s="62">
        <f>Dashboard!D41</f>
        <v>150</v>
      </c>
      <c r="D17" s="62">
        <f>Dashboard!E41</f>
        <v>123</v>
      </c>
      <c r="E17" s="62">
        <f>Dashboard!F41</f>
        <v>27</v>
      </c>
      <c r="F17" s="63">
        <f>IF(C17=0,0,D17/C17)</f>
        <v>0.82</v>
      </c>
      <c r="G17" s="61" t="str">
        <f>Dashboard!G41</f>
        <v>On Track</v>
      </c>
      <c r="H17" s="5"/>
      <c r="I17" s="5"/>
    </row>
    <row r="18" spans="2:9" ht="22" customHeight="1">
      <c r="B18" s="61" t="str">
        <f>Dashboard!B42</f>
        <v>Debt Payments</v>
      </c>
      <c r="C18" s="62">
        <f>Dashboard!D42</f>
        <v>450</v>
      </c>
      <c r="D18" s="62">
        <f>Dashboard!E42</f>
        <v>400</v>
      </c>
      <c r="E18" s="62">
        <f>Dashboard!F42</f>
        <v>50</v>
      </c>
      <c r="F18" s="63">
        <f>IF(C18=0,0,D18/C18)</f>
        <v>0.88888888888888884</v>
      </c>
      <c r="G18" s="61" t="str">
        <f>Dashboard!G42</f>
        <v>On Track</v>
      </c>
      <c r="H18" s="5"/>
      <c r="I18" s="5"/>
    </row>
    <row r="19" spans="2:9" ht="22" customHeight="1">
      <c r="B19" s="61" t="str">
        <f>Dashboard!B43</f>
        <v>Savings</v>
      </c>
      <c r="C19" s="62">
        <f>Dashboard!D43</f>
        <v>750</v>
      </c>
      <c r="D19" s="62">
        <f>Dashboard!E43</f>
        <v>500</v>
      </c>
      <c r="E19" s="62">
        <f>Dashboard!F43</f>
        <v>250</v>
      </c>
      <c r="F19" s="63">
        <f>IF(C19=0,0,D19/C19)</f>
        <v>0.66666666666666663</v>
      </c>
      <c r="G19" s="61" t="str">
        <f>Dashboard!G43</f>
        <v>On Track</v>
      </c>
      <c r="H19" s="5"/>
      <c r="I19" s="5"/>
    </row>
    <row r="20" spans="2:9" ht="22" customHeight="1">
      <c r="B20" s="61" t="str">
        <f>Dashboard!B44</f>
        <v>Subscriptions</v>
      </c>
      <c r="C20" s="62">
        <f>Dashboard!D44</f>
        <v>90</v>
      </c>
      <c r="D20" s="62">
        <f>Dashboard!E44</f>
        <v>35</v>
      </c>
      <c r="E20" s="62">
        <f>Dashboard!F44</f>
        <v>55</v>
      </c>
      <c r="F20" s="63">
        <f>IF(C20=0,0,D20/C20)</f>
        <v>0.3888888888888889</v>
      </c>
      <c r="G20" s="61" t="str">
        <f>Dashboard!G44</f>
        <v>On Track</v>
      </c>
      <c r="H20" s="5"/>
      <c r="I20" s="5"/>
    </row>
    <row r="21" spans="2:9" ht="22" customHeight="1">
      <c r="B21" s="61" t="str">
        <f>Dashboard!B45</f>
        <v>Dining Out</v>
      </c>
      <c r="C21" s="62">
        <f>Dashboard!D45</f>
        <v>300</v>
      </c>
      <c r="D21" s="62">
        <f>Dashboard!E45</f>
        <v>196</v>
      </c>
      <c r="E21" s="62">
        <f>Dashboard!F45</f>
        <v>104</v>
      </c>
      <c r="F21" s="63">
        <f>IF(C21=0,0,D21/C21)</f>
        <v>0.65333333333333332</v>
      </c>
      <c r="G21" s="61" t="str">
        <f>Dashboard!G45</f>
        <v>On Track</v>
      </c>
      <c r="H21" s="5"/>
      <c r="I21" s="5"/>
    </row>
    <row r="22" spans="2:9" ht="22" customHeight="1">
      <c r="B22" s="61" t="str">
        <f>Dashboard!B46</f>
        <v>Entertainment</v>
      </c>
      <c r="C22" s="62">
        <f>Dashboard!D46</f>
        <v>200</v>
      </c>
      <c r="D22" s="62">
        <f>Dashboard!E46</f>
        <v>36</v>
      </c>
      <c r="E22" s="62">
        <f>Dashboard!F46</f>
        <v>164</v>
      </c>
      <c r="F22" s="63">
        <f>IF(C22=0,0,D22/C22)</f>
        <v>0.18</v>
      </c>
      <c r="G22" s="61" t="str">
        <f>Dashboard!G46</f>
        <v>On Track</v>
      </c>
      <c r="H22" s="5"/>
      <c r="I22" s="5"/>
    </row>
    <row r="23" spans="2:9" ht="22" customHeight="1">
      <c r="B23" s="61" t="str">
        <f>Dashboard!B47</f>
        <v>Shopping</v>
      </c>
      <c r="C23" s="62">
        <f>Dashboard!D47</f>
        <v>250</v>
      </c>
      <c r="D23" s="62">
        <f>Dashboard!E47</f>
        <v>125</v>
      </c>
      <c r="E23" s="62">
        <f>Dashboard!F47</f>
        <v>125</v>
      </c>
      <c r="F23" s="63">
        <f>IF(C23=0,0,D23/C23)</f>
        <v>0.5</v>
      </c>
      <c r="G23" s="61" t="str">
        <f>Dashboard!G47</f>
        <v>On Track</v>
      </c>
      <c r="H23" s="5"/>
      <c r="I23" s="5"/>
    </row>
    <row r="24" spans="2:9" ht="22" customHeight="1">
      <c r="B24" s="61" t="str">
        <f>Dashboard!B48</f>
        <v>Education</v>
      </c>
      <c r="C24" s="62">
        <f>Dashboard!D48</f>
        <v>100</v>
      </c>
      <c r="D24" s="62">
        <f>Dashboard!E48</f>
        <v>81</v>
      </c>
      <c r="E24" s="62">
        <f>Dashboard!F48</f>
        <v>19</v>
      </c>
      <c r="F24" s="63">
        <f>IF(C24=0,0,D24/C24)</f>
        <v>0.81</v>
      </c>
      <c r="G24" s="61" t="str">
        <f>Dashboard!G48</f>
        <v>On Track</v>
      </c>
      <c r="H24" s="5"/>
      <c r="I24" s="5"/>
    </row>
    <row r="25" spans="2:9" ht="22" customHeight="1">
      <c r="B25" s="61" t="str">
        <f>Dashboard!B49</f>
        <v>Personal Care</v>
      </c>
      <c r="C25" s="62">
        <f>Dashboard!D49</f>
        <v>120</v>
      </c>
      <c r="D25" s="62">
        <f>Dashboard!E49</f>
        <v>30</v>
      </c>
      <c r="E25" s="62">
        <f>Dashboard!F49</f>
        <v>90</v>
      </c>
      <c r="F25" s="63">
        <f>IF(C25=0,0,D25/C25)</f>
        <v>0.25</v>
      </c>
      <c r="G25" s="61" t="str">
        <f>Dashboard!G49</f>
        <v>On Track</v>
      </c>
      <c r="H25" s="5"/>
      <c r="I25" s="5"/>
    </row>
    <row r="26" spans="2:9" ht="22" customHeight="1">
      <c r="B26" s="61" t="str">
        <f>Dashboard!B50</f>
        <v>Travel</v>
      </c>
      <c r="C26" s="62">
        <f>Dashboard!D50</f>
        <v>200</v>
      </c>
      <c r="D26" s="62">
        <f>Dashboard!E50</f>
        <v>90</v>
      </c>
      <c r="E26" s="62">
        <f>Dashboard!F50</f>
        <v>110</v>
      </c>
      <c r="F26" s="63">
        <f>IF(C26=0,0,D26/C26)</f>
        <v>0.45</v>
      </c>
      <c r="G26" s="61" t="str">
        <f>Dashboard!G50</f>
        <v>On Track</v>
      </c>
      <c r="H26" s="5"/>
      <c r="I26" s="5"/>
    </row>
    <row r="27" spans="2:9" ht="22" customHeight="1">
      <c r="B27" s="61" t="str">
        <f>Dashboard!B51</f>
        <v>Gifts &amp; Donations</v>
      </c>
      <c r="C27" s="62">
        <f>Dashboard!D51</f>
        <v>100</v>
      </c>
      <c r="D27" s="62">
        <f>Dashboard!E51</f>
        <v>60</v>
      </c>
      <c r="E27" s="62">
        <f>Dashboard!F51</f>
        <v>40</v>
      </c>
      <c r="F27" s="63">
        <f>IF(C27=0,0,D27/C27)</f>
        <v>0.6</v>
      </c>
      <c r="G27" s="61" t="str">
        <f>Dashboard!G51</f>
        <v>On Track</v>
      </c>
      <c r="H27" s="5"/>
      <c r="I27" s="5"/>
    </row>
    <row r="28" spans="2:9" ht="22" customHeight="1">
      <c r="B28" s="61" t="str">
        <f>Dashboard!B52</f>
        <v>Miscellaneous</v>
      </c>
      <c r="C28" s="62">
        <f>Dashboard!D52</f>
        <v>150</v>
      </c>
      <c r="D28" s="62">
        <f>Dashboard!E52</f>
        <v>74</v>
      </c>
      <c r="E28" s="62">
        <f>Dashboard!F52</f>
        <v>76</v>
      </c>
      <c r="F28" s="63">
        <f>IF(C28=0,0,D28/C28)</f>
        <v>0.49333333333333335</v>
      </c>
      <c r="G28" s="61" t="str">
        <f>Dashboard!G52</f>
        <v>On Track</v>
      </c>
      <c r="H28" s="5"/>
      <c r="I28" s="5"/>
    </row>
    <row r="29" spans="2:9" ht="22" customHeight="1">
      <c r="B29" s="5"/>
      <c r="C29" s="5"/>
      <c r="D29" s="5"/>
      <c r="E29" s="5"/>
      <c r="F29" s="5"/>
      <c r="G29" s="5"/>
      <c r="H29" s="5"/>
      <c r="I29" s="5"/>
    </row>
    <row r="30" spans="2:9" ht="30" customHeight="1">
      <c r="B30" s="172" t="s">
        <v>152</v>
      </c>
      <c r="C30" s="173"/>
      <c r="D30" s="173"/>
      <c r="E30" s="173"/>
      <c r="F30" s="173"/>
      <c r="G30" s="174"/>
      <c r="H30" s="1"/>
      <c r="I30" s="1"/>
    </row>
    <row r="31" spans="2:9" ht="22" customHeight="1">
      <c r="B31" s="220" t="s">
        <v>153</v>
      </c>
      <c r="C31" s="221"/>
      <c r="D31" s="221"/>
      <c r="E31" s="221"/>
      <c r="F31" s="221"/>
      <c r="G31" s="222"/>
      <c r="H31" s="1"/>
      <c r="I31" s="1"/>
    </row>
    <row r="32" spans="2:9" ht="22" customHeight="1">
      <c r="B32" s="220"/>
      <c r="C32" s="221"/>
      <c r="D32" s="221"/>
      <c r="E32" s="221"/>
      <c r="F32" s="221"/>
      <c r="G32" s="222"/>
      <c r="H32" s="1"/>
      <c r="I32" s="1"/>
    </row>
    <row r="33" spans="2:9" ht="22" customHeight="1">
      <c r="B33" s="223" t="s">
        <v>170</v>
      </c>
      <c r="C33" s="224"/>
      <c r="D33" s="224"/>
      <c r="E33" s="224"/>
      <c r="F33" s="224"/>
      <c r="G33" s="225"/>
      <c r="H33" s="1"/>
      <c r="I33" s="1"/>
    </row>
    <row r="34" spans="2:9" ht="22" customHeight="1">
      <c r="B34" s="226" t="s">
        <v>154</v>
      </c>
      <c r="C34" s="227"/>
      <c r="D34" s="227"/>
      <c r="E34" s="227"/>
      <c r="F34" s="227"/>
      <c r="G34" s="228"/>
      <c r="H34" s="1"/>
      <c r="I34" s="1"/>
    </row>
    <row r="35" spans="2:9" ht="22" customHeight="1">
      <c r="B35" s="220"/>
      <c r="C35" s="221"/>
      <c r="D35" s="221"/>
      <c r="E35" s="221"/>
      <c r="F35" s="221"/>
      <c r="G35" s="222"/>
      <c r="H35" s="1"/>
      <c r="I35" s="1"/>
    </row>
    <row r="36" spans="2:9" ht="22" customHeight="1">
      <c r="B36" s="223" t="s">
        <v>170</v>
      </c>
      <c r="C36" s="224"/>
      <c r="D36" s="224"/>
      <c r="E36" s="224"/>
      <c r="F36" s="224"/>
      <c r="G36" s="225"/>
      <c r="H36" s="1"/>
      <c r="I36" s="1"/>
    </row>
    <row r="37" spans="2:9" ht="22" customHeight="1">
      <c r="B37" s="226" t="s">
        <v>155</v>
      </c>
      <c r="C37" s="227"/>
      <c r="D37" s="227"/>
      <c r="E37" s="227"/>
      <c r="F37" s="227"/>
      <c r="G37" s="228"/>
      <c r="H37" s="1"/>
      <c r="I37" s="1"/>
    </row>
    <row r="38" spans="2:9" ht="22" customHeight="1">
      <c r="B38" s="220"/>
      <c r="C38" s="221"/>
      <c r="D38" s="221"/>
      <c r="E38" s="221"/>
      <c r="F38" s="221"/>
      <c r="G38" s="222"/>
      <c r="H38" s="1"/>
      <c r="I38" s="1"/>
    </row>
    <row r="39" spans="2:9" ht="22" customHeight="1">
      <c r="B39" s="223" t="s">
        <v>170</v>
      </c>
      <c r="C39" s="224"/>
      <c r="D39" s="224"/>
      <c r="E39" s="224"/>
      <c r="F39" s="224"/>
      <c r="G39" s="225"/>
      <c r="H39" s="1"/>
      <c r="I39" s="1"/>
    </row>
    <row r="40" spans="2:9" ht="22" customHeight="1">
      <c r="B40" s="226" t="s">
        <v>156</v>
      </c>
      <c r="C40" s="227"/>
      <c r="D40" s="227"/>
      <c r="E40" s="227"/>
      <c r="F40" s="227"/>
      <c r="G40" s="228"/>
      <c r="H40" s="1"/>
      <c r="I40" s="1"/>
    </row>
    <row r="41" spans="2:9" ht="22" customHeight="1">
      <c r="B41" s="220"/>
      <c r="C41" s="221"/>
      <c r="D41" s="221"/>
      <c r="E41" s="221"/>
      <c r="F41" s="221"/>
      <c r="G41" s="222"/>
      <c r="H41" s="1"/>
      <c r="I41" s="1"/>
    </row>
    <row r="42" spans="2:9" ht="22" customHeight="1">
      <c r="B42" s="223" t="s">
        <v>170</v>
      </c>
      <c r="C42" s="224"/>
      <c r="D42" s="224"/>
      <c r="E42" s="224"/>
      <c r="F42" s="224"/>
      <c r="G42" s="225"/>
      <c r="H42" s="1"/>
      <c r="I42" s="1"/>
    </row>
    <row r="43" spans="2:9" ht="22" customHeight="1">
      <c r="B43" s="5"/>
      <c r="C43" s="5"/>
      <c r="D43" s="5"/>
      <c r="E43" s="5"/>
      <c r="F43" s="5"/>
      <c r="G43" s="5"/>
      <c r="H43" s="5"/>
      <c r="I43" s="5"/>
    </row>
    <row r="44" spans="2:9" ht="22" customHeight="1">
      <c r="B44" s="218" t="s">
        <v>176</v>
      </c>
      <c r="C44" s="218"/>
      <c r="D44" s="218"/>
      <c r="E44" s="218"/>
      <c r="F44" s="218"/>
      <c r="G44" s="218"/>
      <c r="H44" s="73"/>
      <c r="I44" s="73"/>
    </row>
    <row r="45" spans="2:9" ht="22" customHeight="1">
      <c r="B45" s="218"/>
      <c r="C45" s="218"/>
      <c r="D45" s="218"/>
      <c r="E45" s="218"/>
      <c r="F45" s="218"/>
      <c r="G45" s="218"/>
    </row>
    <row r="46" spans="2:9" ht="22" customHeight="1">
      <c r="B46" s="5"/>
      <c r="C46" s="5"/>
      <c r="D46" s="5"/>
      <c r="E46" s="5"/>
      <c r="F46" s="5"/>
      <c r="G46" s="5"/>
      <c r="H46" s="5"/>
      <c r="I46" s="5"/>
    </row>
    <row r="47" spans="2:9" ht="22" customHeight="1">
      <c r="B47" s="5"/>
      <c r="C47" s="5"/>
      <c r="D47" s="5"/>
      <c r="E47" s="5"/>
      <c r="F47" s="5"/>
      <c r="G47" s="5"/>
      <c r="H47" s="5"/>
      <c r="I47" s="5"/>
    </row>
  </sheetData>
  <mergeCells count="13">
    <mergeCell ref="B44:G45"/>
    <mergeCell ref="B2:F3"/>
    <mergeCell ref="G2:G3"/>
    <mergeCell ref="B31:G32"/>
    <mergeCell ref="B42:G42"/>
    <mergeCell ref="B40:G41"/>
    <mergeCell ref="B37:G38"/>
    <mergeCell ref="B34:G35"/>
    <mergeCell ref="B10:G10"/>
    <mergeCell ref="B30:G30"/>
    <mergeCell ref="B33:G33"/>
    <mergeCell ref="B36:G36"/>
    <mergeCell ref="B39:G39"/>
  </mergeCells>
  <conditionalFormatting sqref="G12:G28">
    <cfRule type="containsText" dxfId="2" priority="1" operator="containsText" text="Over Budget"/>
    <cfRule type="containsText" dxfId="1" priority="2" operator="containsText" text="Near Limit"/>
    <cfRule type="containsText" dxfId="0" priority="3" operator="containsText" text="On Track"/>
  </conditionalFormatting>
  <hyperlinks>
    <hyperlink ref="B44" r:id="rId1" xr:uid="{7F734C31-FC39-4C52-83F9-139F6E38E222}"/>
  </hyperlinks>
  <pageMargins left="0.25" right="0.25" top="0.25" bottom="0.25" header="0" footer="0"/>
  <pageSetup scale="76"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8"/>
  <sheetViews>
    <sheetView showGridLines="0" zoomScale="80" zoomScaleNormal="80" workbookViewId="0"/>
  </sheetViews>
  <sheetFormatPr defaultColWidth="20.58203125" defaultRowHeight="22" customHeight="1"/>
  <cols>
    <col min="1" max="1" width="2.58203125" style="14" customWidth="1"/>
    <col min="2" max="9" width="16.58203125" style="14" customWidth="1"/>
    <col min="10" max="10" width="2.58203125" style="14" customWidth="1"/>
    <col min="11" max="16384" width="20.58203125" style="14"/>
  </cols>
  <sheetData>
    <row r="1" spans="1:10" ht="22" customHeight="1">
      <c r="A1" s="5"/>
      <c r="B1" s="5"/>
      <c r="C1" s="5"/>
      <c r="D1" s="5"/>
      <c r="E1" s="5"/>
      <c r="F1" s="5"/>
      <c r="G1" s="5"/>
      <c r="H1" s="5"/>
      <c r="I1" s="5"/>
      <c r="J1" s="5"/>
    </row>
    <row r="2" spans="1:10" ht="22" customHeight="1">
      <c r="A2" s="5"/>
      <c r="B2" s="184" t="s">
        <v>174</v>
      </c>
      <c r="C2" s="184"/>
      <c r="D2" s="184"/>
      <c r="E2" s="184"/>
      <c r="F2" s="184"/>
      <c r="G2" s="184"/>
      <c r="H2" s="184"/>
      <c r="I2" s="124"/>
      <c r="J2" s="5"/>
    </row>
    <row r="3" spans="1:10" ht="22" customHeight="1">
      <c r="A3" s="5"/>
      <c r="B3" s="184"/>
      <c r="C3" s="184"/>
      <c r="D3" s="184"/>
      <c r="E3" s="184"/>
      <c r="F3" s="184"/>
      <c r="G3" s="184"/>
      <c r="H3" s="184"/>
      <c r="I3" s="124"/>
      <c r="J3" s="5"/>
    </row>
    <row r="4" spans="1:10" ht="22" customHeight="1">
      <c r="A4" s="5"/>
      <c r="B4" s="5"/>
      <c r="C4" s="5"/>
      <c r="D4" s="5"/>
      <c r="E4" s="5"/>
      <c r="F4" s="5"/>
      <c r="G4" s="5"/>
      <c r="H4" s="5"/>
      <c r="I4" s="5"/>
      <c r="J4" s="5"/>
    </row>
    <row r="5" spans="1:10" ht="22" customHeight="1">
      <c r="A5" s="5"/>
      <c r="B5" s="101" t="s">
        <v>173</v>
      </c>
      <c r="C5" s="102"/>
      <c r="D5" s="102"/>
      <c r="E5" s="102"/>
      <c r="F5" s="102"/>
      <c r="G5" s="102"/>
      <c r="H5" s="102"/>
      <c r="I5" s="103"/>
      <c r="J5" s="5"/>
    </row>
    <row r="6" spans="1:10" ht="22" customHeight="1">
      <c r="A6" s="5"/>
      <c r="B6" s="229"/>
      <c r="C6" s="230"/>
      <c r="D6" s="230"/>
      <c r="E6" s="230"/>
      <c r="F6" s="230"/>
      <c r="G6" s="230"/>
      <c r="H6" s="230"/>
      <c r="I6" s="231"/>
      <c r="J6" s="5"/>
    </row>
    <row r="7" spans="1:10" ht="22" customHeight="1">
      <c r="A7" s="5"/>
      <c r="B7" s="229"/>
      <c r="C7" s="230"/>
      <c r="D7" s="230"/>
      <c r="E7" s="230"/>
      <c r="F7" s="230"/>
      <c r="G7" s="230"/>
      <c r="H7" s="230"/>
      <c r="I7" s="231"/>
      <c r="J7" s="5"/>
    </row>
    <row r="8" spans="1:10" ht="22" customHeight="1">
      <c r="A8" s="5"/>
      <c r="B8" s="229"/>
      <c r="C8" s="230"/>
      <c r="D8" s="230"/>
      <c r="E8" s="230"/>
      <c r="F8" s="230"/>
      <c r="G8" s="230"/>
      <c r="H8" s="230"/>
      <c r="I8" s="231"/>
      <c r="J8" s="5"/>
    </row>
    <row r="9" spans="1:10" ht="22" customHeight="1">
      <c r="A9" s="5"/>
      <c r="B9" s="229"/>
      <c r="C9" s="230"/>
      <c r="D9" s="230"/>
      <c r="E9" s="230"/>
      <c r="F9" s="230"/>
      <c r="G9" s="230"/>
      <c r="H9" s="230"/>
      <c r="I9" s="231"/>
      <c r="J9" s="5"/>
    </row>
    <row r="10" spans="1:10" ht="22" customHeight="1">
      <c r="A10" s="5"/>
      <c r="B10" s="104"/>
      <c r="C10" s="105"/>
      <c r="D10" s="105"/>
      <c r="E10" s="105"/>
      <c r="F10" s="105"/>
      <c r="G10" s="105"/>
      <c r="H10" s="105"/>
      <c r="I10" s="106"/>
      <c r="J10" s="5"/>
    </row>
    <row r="11" spans="1:10" ht="22" customHeight="1">
      <c r="A11" s="5"/>
      <c r="B11" s="6"/>
      <c r="C11" s="6"/>
      <c r="D11" s="6"/>
      <c r="E11" s="6"/>
      <c r="F11" s="6"/>
      <c r="G11" s="6"/>
      <c r="H11" s="6"/>
      <c r="I11" s="6"/>
      <c r="J11" s="5"/>
    </row>
    <row r="12" spans="1:10" ht="22" customHeight="1">
      <c r="A12" s="5"/>
      <c r="B12" s="232" t="s">
        <v>171</v>
      </c>
      <c r="C12" s="233"/>
      <c r="D12" s="233"/>
      <c r="E12" s="233"/>
      <c r="F12" s="233"/>
      <c r="G12" s="233"/>
      <c r="H12" s="233"/>
      <c r="I12" s="234"/>
      <c r="J12" s="5"/>
    </row>
    <row r="13" spans="1:10" ht="22" customHeight="1">
      <c r="A13" s="5"/>
      <c r="B13" s="235"/>
      <c r="C13" s="236"/>
      <c r="D13" s="236"/>
      <c r="E13" s="236"/>
      <c r="F13" s="236"/>
      <c r="G13" s="236"/>
      <c r="H13" s="236"/>
      <c r="I13" s="237"/>
      <c r="J13" s="5"/>
    </row>
    <row r="14" spans="1:10" ht="22" customHeight="1">
      <c r="A14" s="5"/>
      <c r="B14" s="235"/>
      <c r="C14" s="236"/>
      <c r="D14" s="236"/>
      <c r="E14" s="236"/>
      <c r="F14" s="236"/>
      <c r="G14" s="236"/>
      <c r="H14" s="236"/>
      <c r="I14" s="237"/>
      <c r="J14" s="5"/>
    </row>
    <row r="15" spans="1:10" ht="22" customHeight="1">
      <c r="A15" s="5"/>
      <c r="B15" s="235"/>
      <c r="C15" s="236"/>
      <c r="D15" s="236"/>
      <c r="E15" s="236"/>
      <c r="F15" s="236"/>
      <c r="G15" s="236"/>
      <c r="H15" s="236"/>
      <c r="I15" s="237"/>
      <c r="J15" s="5"/>
    </row>
    <row r="16" spans="1:10" ht="22" customHeight="1">
      <c r="A16" s="5"/>
      <c r="B16" s="235"/>
      <c r="C16" s="236"/>
      <c r="D16" s="236"/>
      <c r="E16" s="236"/>
      <c r="F16" s="236"/>
      <c r="G16" s="236"/>
      <c r="H16" s="236"/>
      <c r="I16" s="237"/>
      <c r="J16" s="5"/>
    </row>
    <row r="17" spans="1:10" ht="22" customHeight="1">
      <c r="A17" s="5"/>
      <c r="B17" s="238"/>
      <c r="C17" s="239"/>
      <c r="D17" s="239"/>
      <c r="E17" s="239"/>
      <c r="F17" s="239"/>
      <c r="G17" s="239"/>
      <c r="H17" s="239"/>
      <c r="I17" s="240"/>
      <c r="J17" s="5"/>
    </row>
    <row r="18" spans="1:10" ht="22" customHeight="1">
      <c r="A18" s="5"/>
      <c r="B18" s="6"/>
      <c r="C18" s="6"/>
      <c r="D18" s="6"/>
      <c r="E18" s="6"/>
      <c r="F18" s="6"/>
      <c r="G18" s="6"/>
      <c r="H18" s="6"/>
      <c r="I18" s="6"/>
      <c r="J18" s="5"/>
    </row>
    <row r="19" spans="1:10" ht="22" customHeight="1">
      <c r="A19" s="5"/>
      <c r="B19" s="242" t="s">
        <v>172</v>
      </c>
      <c r="C19" s="243"/>
      <c r="D19" s="243"/>
      <c r="E19" s="243"/>
      <c r="F19" s="243"/>
      <c r="G19" s="243"/>
      <c r="H19" s="243"/>
      <c r="I19" s="244"/>
      <c r="J19" s="5"/>
    </row>
    <row r="20" spans="1:10" ht="22" customHeight="1">
      <c r="A20" s="5"/>
      <c r="B20" s="245"/>
      <c r="C20" s="246"/>
      <c r="D20" s="246"/>
      <c r="E20" s="246"/>
      <c r="F20" s="246"/>
      <c r="G20" s="246"/>
      <c r="H20" s="246"/>
      <c r="I20" s="247"/>
      <c r="J20" s="5"/>
    </row>
    <row r="21" spans="1:10" ht="22" customHeight="1">
      <c r="A21" s="5"/>
      <c r="B21" s="245"/>
      <c r="C21" s="246"/>
      <c r="D21" s="246"/>
      <c r="E21" s="246"/>
      <c r="F21" s="246"/>
      <c r="G21" s="246"/>
      <c r="H21" s="246"/>
      <c r="I21" s="247"/>
      <c r="J21" s="5"/>
    </row>
    <row r="22" spans="1:10" ht="22" customHeight="1">
      <c r="A22" s="5"/>
      <c r="B22" s="245"/>
      <c r="C22" s="246"/>
      <c r="D22" s="246"/>
      <c r="E22" s="246"/>
      <c r="F22" s="246"/>
      <c r="G22" s="246"/>
      <c r="H22" s="246"/>
      <c r="I22" s="247"/>
      <c r="J22" s="5"/>
    </row>
    <row r="23" spans="1:10" ht="22" customHeight="1">
      <c r="A23" s="5"/>
      <c r="B23" s="245"/>
      <c r="C23" s="246"/>
      <c r="D23" s="246"/>
      <c r="E23" s="246"/>
      <c r="F23" s="246"/>
      <c r="G23" s="246"/>
      <c r="H23" s="246"/>
      <c r="I23" s="247"/>
      <c r="J23" s="5"/>
    </row>
    <row r="24" spans="1:10" ht="22" customHeight="1">
      <c r="A24" s="5"/>
      <c r="B24" s="248"/>
      <c r="C24" s="249"/>
      <c r="D24" s="249"/>
      <c r="E24" s="249"/>
      <c r="F24" s="249"/>
      <c r="G24" s="249"/>
      <c r="H24" s="249"/>
      <c r="I24" s="250"/>
      <c r="J24" s="5"/>
    </row>
    <row r="25" spans="1:10" ht="22" customHeight="1">
      <c r="A25" s="5"/>
      <c r="J25" s="5"/>
    </row>
    <row r="26" spans="1:10" ht="22" customHeight="1">
      <c r="A26" s="5"/>
      <c r="B26" s="241" t="s">
        <v>175</v>
      </c>
      <c r="C26" s="241"/>
      <c r="D26" s="241"/>
      <c r="E26" s="241"/>
      <c r="F26" s="241"/>
      <c r="G26" s="241"/>
      <c r="H26" s="241"/>
      <c r="I26" s="241"/>
      <c r="J26" s="5"/>
    </row>
    <row r="27" spans="1:10" ht="22" customHeight="1">
      <c r="A27" s="5"/>
      <c r="B27" s="241"/>
      <c r="C27" s="241"/>
      <c r="D27" s="241"/>
      <c r="E27" s="241"/>
      <c r="F27" s="241"/>
      <c r="G27" s="241"/>
      <c r="H27" s="241"/>
      <c r="I27" s="241"/>
      <c r="J27" s="5"/>
    </row>
    <row r="28" spans="1:10" ht="22" customHeight="1">
      <c r="A28" s="5"/>
      <c r="B28" s="5"/>
      <c r="C28" s="5"/>
      <c r="D28" s="5"/>
      <c r="E28" s="5"/>
      <c r="F28" s="5"/>
      <c r="G28" s="5"/>
      <c r="H28" s="5"/>
      <c r="I28" s="5"/>
      <c r="J28" s="5"/>
    </row>
  </sheetData>
  <mergeCells count="6">
    <mergeCell ref="B5:I10"/>
    <mergeCell ref="B12:I17"/>
    <mergeCell ref="B26:I27"/>
    <mergeCell ref="B19:I24"/>
    <mergeCell ref="B2:H3"/>
    <mergeCell ref="I2:I3"/>
  </mergeCells>
  <hyperlinks>
    <hyperlink ref="B26:I27" r:id="rId1" display="Created by Do The Calculation • dothecalculation.com" xr:uid="{2363E42E-79CD-4651-8171-13700035D717}"/>
  </hyperlinks>
  <pageMargins left="0.25" right="0.25" top="0.25" bottom="0.25" header="0" footer="0"/>
  <pageSetup scale="8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Start Here</vt:lpstr>
      <vt:lpstr>Settings</vt:lpstr>
      <vt:lpstr>Monthly Budget</vt:lpstr>
      <vt:lpstr>Expense Tracker</vt:lpstr>
      <vt:lpstr>Dashboard</vt:lpstr>
      <vt:lpstr>Print Summary</vt:lpstr>
      <vt:lpstr>About</vt:lpstr>
      <vt:lpstr>About!Print_Area</vt:lpstr>
      <vt:lpstr>Cover!Print_Area</vt:lpstr>
      <vt:lpstr>Dashboard!Print_Area</vt:lpstr>
      <vt:lpstr>'Expense Tracker'!Print_Area</vt:lpstr>
      <vt:lpstr>'Monthly Budget'!Print_Area</vt:lpstr>
      <vt:lpstr>'Print Summary'!Print_Area</vt:lpstr>
      <vt:lpstr>Settings!Print_Area</vt:lpstr>
      <vt:lpstr>'Start Here'!Print_Area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Free_Monthly_Budget_Planner_Template</dc:title>
  <dc:creator>Sheharyar Shahid</dc:creator>
  <cp:keywords>Personal Finance, Budget Planner, Monthly Budget Planner</cp:keywords>
  <cp:lastModifiedBy>Sheharyar Shahid</cp:lastModifiedBy>
  <cp:lastPrinted>2026-06-15T19:43:19Z</cp:lastPrinted>
  <dcterms:created xsi:type="dcterms:W3CDTF">2026-06-14T22:28:55Z</dcterms:created>
  <dcterms:modified xsi:type="dcterms:W3CDTF">2026-06-15T19:43:27Z</dcterms:modified>
  <cp:category>Personal Finance</cp:category>
</cp:coreProperties>
</file>